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630" yWindow="525" windowWidth="27495" windowHeight="11700"/>
  </bookViews>
  <sheets>
    <sheet name="Документ" sheetId="2" r:id="rId1"/>
  </sheets>
  <definedNames>
    <definedName name="_xlnm.Print_Titles" localSheetId="0">Документ!$7:$7</definedName>
  </definedNames>
  <calcPr calcId="145621"/>
</workbook>
</file>

<file path=xl/calcChain.xml><?xml version="1.0" encoding="utf-8"?>
<calcChain xmlns="http://schemas.openxmlformats.org/spreadsheetml/2006/main">
  <c r="J8" i="2" l="1"/>
  <c r="I8" i="2"/>
  <c r="H8" i="2"/>
  <c r="J234" i="2"/>
  <c r="I234" i="2"/>
  <c r="H234" i="2"/>
  <c r="F256" i="2"/>
  <c r="G255" i="2"/>
  <c r="F255" i="2"/>
  <c r="G254" i="2"/>
  <c r="F254" i="2"/>
  <c r="G253" i="2"/>
  <c r="F253" i="2"/>
  <c r="F252" i="2"/>
  <c r="I10" i="2"/>
  <c r="J10" i="2"/>
  <c r="H10" i="2"/>
  <c r="J208" i="2"/>
  <c r="I208" i="2"/>
  <c r="H208" i="2"/>
  <c r="J183" i="2"/>
  <c r="I183" i="2"/>
  <c r="H183" i="2"/>
  <c r="J149" i="2"/>
  <c r="I149" i="2"/>
  <c r="H149" i="2"/>
  <c r="J115" i="2"/>
  <c r="I115" i="2"/>
  <c r="H115" i="2"/>
  <c r="J79" i="2"/>
  <c r="I79" i="2"/>
  <c r="H79" i="2"/>
  <c r="G336" i="2"/>
  <c r="F340" i="2"/>
  <c r="G340" i="2"/>
  <c r="F185" i="2"/>
  <c r="F184" i="2"/>
  <c r="G111" i="2"/>
  <c r="F111" i="2"/>
  <c r="G263" i="2"/>
  <c r="G262" i="2"/>
  <c r="G261" i="2"/>
  <c r="G260" i="2"/>
  <c r="G259" i="2"/>
  <c r="G258" i="2"/>
  <c r="G257" i="2"/>
  <c r="F60" i="2" l="1"/>
  <c r="G59" i="2"/>
  <c r="F59" i="2"/>
  <c r="F51" i="2"/>
  <c r="G357" i="2" l="1"/>
  <c r="F357" i="2"/>
  <c r="G356" i="2"/>
  <c r="F356" i="2"/>
  <c r="G355" i="2"/>
  <c r="F355" i="2"/>
  <c r="F349" i="2"/>
  <c r="F348" i="2"/>
  <c r="F347" i="2"/>
  <c r="G341" i="2"/>
  <c r="F341" i="2"/>
  <c r="G339" i="2"/>
  <c r="F339" i="2"/>
  <c r="G338" i="2"/>
  <c r="F338" i="2"/>
  <c r="G337" i="2"/>
  <c r="F337" i="2"/>
  <c r="F336" i="2"/>
  <c r="G335" i="2"/>
  <c r="F335" i="2"/>
  <c r="G334" i="2"/>
  <c r="F334" i="2"/>
  <c r="G333" i="2"/>
  <c r="F333" i="2"/>
  <c r="G332" i="2"/>
  <c r="F332" i="2"/>
  <c r="G331" i="2"/>
  <c r="F331" i="2"/>
  <c r="G330" i="2"/>
  <c r="F330" i="2"/>
  <c r="G329" i="2"/>
  <c r="F329" i="2"/>
  <c r="G328" i="2"/>
  <c r="F328" i="2"/>
  <c r="G327" i="2"/>
  <c r="F327" i="2"/>
  <c r="G326" i="2"/>
  <c r="F326" i="2"/>
  <c r="G325" i="2"/>
  <c r="F325" i="2"/>
  <c r="G324" i="2"/>
  <c r="F324" i="2"/>
  <c r="G323" i="2"/>
  <c r="F323" i="2"/>
  <c r="G322" i="2"/>
  <c r="F322" i="2"/>
  <c r="G321" i="2"/>
  <c r="F321" i="2"/>
  <c r="G320" i="2"/>
  <c r="F320" i="2"/>
  <c r="G319" i="2"/>
  <c r="F319" i="2"/>
  <c r="G318" i="2"/>
  <c r="F318" i="2"/>
  <c r="G317" i="2"/>
  <c r="F317" i="2"/>
  <c r="G316" i="2"/>
  <c r="F316" i="2"/>
  <c r="G315" i="2"/>
  <c r="F315" i="2"/>
  <c r="G276" i="2"/>
  <c r="F276" i="2"/>
  <c r="F268" i="2"/>
  <c r="G267" i="2"/>
  <c r="F267" i="2"/>
  <c r="G266" i="2"/>
  <c r="F266" i="2"/>
  <c r="G265" i="2"/>
  <c r="F265" i="2"/>
  <c r="F264" i="2"/>
  <c r="F263" i="2"/>
  <c r="F262" i="2"/>
  <c r="F261" i="2"/>
  <c r="F260" i="2"/>
  <c r="F259" i="2"/>
  <c r="F258" i="2"/>
  <c r="F257" i="2"/>
  <c r="G251" i="2"/>
  <c r="F251" i="2"/>
  <c r="G246" i="2"/>
  <c r="F246" i="2"/>
  <c r="G245" i="2"/>
  <c r="F245" i="2"/>
  <c r="G244" i="2"/>
  <c r="F244" i="2"/>
  <c r="G243" i="2"/>
  <c r="F243" i="2"/>
  <c r="G242" i="2"/>
  <c r="F242" i="2"/>
  <c r="G241" i="2"/>
  <c r="F241" i="2"/>
  <c r="G240" i="2"/>
  <c r="F240" i="2"/>
  <c r="G239" i="2"/>
  <c r="F239" i="2"/>
  <c r="G238" i="2"/>
  <c r="F238" i="2"/>
  <c r="G237" i="2"/>
  <c r="F237" i="2"/>
  <c r="G236" i="2"/>
  <c r="F236" i="2"/>
  <c r="G235" i="2"/>
  <c r="F235" i="2"/>
  <c r="G234" i="2"/>
  <c r="F234" i="2"/>
  <c r="G233" i="2"/>
  <c r="F233" i="2"/>
  <c r="G218" i="2"/>
  <c r="F218" i="2"/>
  <c r="G214" i="2"/>
  <c r="F214" i="2"/>
  <c r="G213" i="2"/>
  <c r="F213" i="2"/>
  <c r="G209" i="2"/>
  <c r="F209" i="2"/>
  <c r="G208" i="2"/>
  <c r="F208" i="2"/>
  <c r="G196" i="2"/>
  <c r="F196" i="2"/>
  <c r="G195" i="2"/>
  <c r="F195" i="2"/>
  <c r="G194" i="2"/>
  <c r="F194" i="2"/>
  <c r="G193" i="2"/>
  <c r="F193" i="2"/>
  <c r="G192" i="2"/>
  <c r="F192" i="2"/>
  <c r="G191" i="2"/>
  <c r="F191" i="2"/>
  <c r="G190" i="2"/>
  <c r="F190" i="2"/>
  <c r="G207" i="2"/>
  <c r="F207" i="2"/>
  <c r="G189" i="2"/>
  <c r="F189" i="2"/>
  <c r="G183" i="2"/>
  <c r="F183" i="2"/>
  <c r="F171" i="2"/>
  <c r="G170" i="2"/>
  <c r="F170" i="2"/>
  <c r="G171" i="2"/>
  <c r="G164" i="2"/>
  <c r="F164" i="2"/>
  <c r="G163" i="2"/>
  <c r="F163" i="2"/>
  <c r="G162" i="2"/>
  <c r="F162" i="2"/>
  <c r="G161" i="2"/>
  <c r="F161" i="2"/>
  <c r="G160" i="2"/>
  <c r="F160" i="2"/>
  <c r="G159" i="2"/>
  <c r="F159" i="2"/>
  <c r="G158" i="2"/>
  <c r="F158" i="2"/>
  <c r="G157" i="2"/>
  <c r="F157" i="2"/>
  <c r="G156" i="2"/>
  <c r="F156" i="2"/>
  <c r="G155" i="2"/>
  <c r="F155" i="2"/>
  <c r="G154" i="2"/>
  <c r="F154" i="2"/>
  <c r="F151" i="2"/>
  <c r="F150" i="2"/>
  <c r="G140" i="2"/>
  <c r="F140" i="2"/>
  <c r="G131" i="2"/>
  <c r="F131" i="2"/>
  <c r="G130" i="2"/>
  <c r="F130" i="2"/>
  <c r="G129" i="2"/>
  <c r="F129" i="2"/>
  <c r="G128" i="2"/>
  <c r="F128" i="2"/>
  <c r="G127" i="2"/>
  <c r="F127" i="2"/>
  <c r="G126" i="2"/>
  <c r="F126" i="2"/>
  <c r="G125" i="2"/>
  <c r="F125" i="2"/>
  <c r="G124" i="2"/>
  <c r="F124" i="2"/>
  <c r="G117" i="2"/>
  <c r="F117" i="2"/>
  <c r="G149" i="2"/>
  <c r="F149" i="2"/>
  <c r="G123" i="2"/>
  <c r="F123" i="2"/>
  <c r="G139" i="2"/>
  <c r="F139" i="2"/>
  <c r="G138" i="2"/>
  <c r="F138" i="2"/>
  <c r="G115" i="2"/>
  <c r="F115" i="2"/>
  <c r="G116" i="2"/>
  <c r="F116" i="2"/>
  <c r="G107" i="2"/>
  <c r="F107" i="2"/>
  <c r="G100" i="2"/>
  <c r="F100" i="2"/>
  <c r="G93" i="2"/>
  <c r="F93" i="2"/>
  <c r="G106" i="2"/>
  <c r="F106" i="2"/>
  <c r="G99" i="2"/>
  <c r="F99"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5" i="2"/>
  <c r="F75" i="2"/>
  <c r="G74" i="2"/>
  <c r="F74" i="2"/>
  <c r="G73" i="2"/>
  <c r="F73" i="2"/>
  <c r="G72" i="2"/>
  <c r="F72" i="2"/>
  <c r="G71" i="2"/>
  <c r="F71" i="2"/>
  <c r="G70" i="2"/>
  <c r="F70" i="2"/>
  <c r="G69" i="2"/>
  <c r="F69" i="2"/>
  <c r="G68" i="2"/>
  <c r="F68" i="2"/>
  <c r="G67" i="2"/>
  <c r="F67" i="2"/>
  <c r="G66" i="2"/>
  <c r="F66" i="2"/>
  <c r="G65" i="2"/>
  <c r="F65" i="2"/>
  <c r="G64" i="2"/>
  <c r="F64" i="2"/>
  <c r="G63" i="2"/>
  <c r="F63" i="2"/>
  <c r="G62" i="2"/>
  <c r="F62" i="2"/>
  <c r="G61" i="2"/>
  <c r="F61" i="2"/>
  <c r="G43" i="2"/>
  <c r="G44" i="2"/>
  <c r="G45" i="2"/>
  <c r="G46" i="2"/>
  <c r="G47" i="2"/>
  <c r="G49" i="2"/>
  <c r="G50" i="2"/>
  <c r="F49" i="2"/>
  <c r="F50" i="2"/>
  <c r="G37" i="2"/>
  <c r="G38" i="2"/>
  <c r="G39" i="2"/>
  <c r="G40" i="2"/>
  <c r="G41" i="2"/>
  <c r="G42" i="2"/>
  <c r="F37" i="2"/>
  <c r="F38" i="2"/>
  <c r="F39" i="2"/>
  <c r="F40" i="2"/>
  <c r="F41" i="2"/>
  <c r="F42" i="2"/>
  <c r="F43" i="2"/>
  <c r="F44" i="2"/>
  <c r="F45" i="2"/>
  <c r="F46" i="2"/>
  <c r="F47" i="2"/>
  <c r="F48" i="2"/>
  <c r="G28" i="2"/>
  <c r="G29" i="2"/>
  <c r="G30" i="2"/>
  <c r="G31" i="2"/>
  <c r="G32" i="2"/>
  <c r="G33" i="2"/>
  <c r="G34" i="2"/>
  <c r="G35" i="2"/>
  <c r="G36" i="2"/>
  <c r="F28" i="2"/>
  <c r="F29" i="2"/>
  <c r="F30" i="2"/>
  <c r="F31" i="2"/>
  <c r="F32" i="2"/>
  <c r="F33" i="2"/>
  <c r="F34" i="2"/>
  <c r="F35" i="2"/>
  <c r="F36" i="2"/>
  <c r="G13" i="2"/>
  <c r="G14" i="2"/>
  <c r="G15" i="2"/>
  <c r="G16" i="2"/>
  <c r="G17" i="2"/>
  <c r="G18" i="2"/>
  <c r="G19" i="2"/>
  <c r="G20" i="2"/>
  <c r="G21" i="2"/>
  <c r="G22" i="2"/>
  <c r="G23" i="2"/>
  <c r="G24" i="2"/>
  <c r="G25" i="2"/>
  <c r="G26" i="2"/>
  <c r="G27" i="2"/>
  <c r="F13" i="2"/>
  <c r="F14" i="2"/>
  <c r="F15" i="2"/>
  <c r="F16" i="2"/>
  <c r="F17" i="2"/>
  <c r="F18" i="2"/>
  <c r="F19" i="2"/>
  <c r="F20" i="2"/>
  <c r="F21" i="2"/>
  <c r="F22" i="2"/>
  <c r="F23" i="2"/>
  <c r="F24" i="2"/>
  <c r="F25" i="2"/>
  <c r="F26" i="2"/>
  <c r="F27" i="2"/>
  <c r="G12" i="2"/>
  <c r="F12" i="2"/>
  <c r="G11" i="2"/>
  <c r="F11" i="2"/>
  <c r="G10" i="2"/>
  <c r="F10" i="2"/>
  <c r="G9" i="2"/>
  <c r="F9" i="2"/>
  <c r="G8" i="2"/>
  <c r="F8" i="2"/>
</calcChain>
</file>

<file path=xl/sharedStrings.xml><?xml version="1.0" encoding="utf-8"?>
<sst xmlns="http://schemas.openxmlformats.org/spreadsheetml/2006/main" count="696" uniqueCount="501">
  <si>
    <t>Код БК (с учетом группировки)</t>
  </si>
  <si>
    <t>Наименование БК (с учетом группировки)</t>
  </si>
  <si>
    <t>1</t>
  </si>
  <si>
    <t>2</t>
  </si>
  <si>
    <t>3</t>
  </si>
  <si>
    <t>4</t>
  </si>
  <si>
    <t>5</t>
  </si>
  <si>
    <t>00010000000000000000</t>
  </si>
  <si>
    <t>НАЛОГОВЫЕ И НЕНАЛОГОВЫЕ ДОХОДЫ</t>
  </si>
  <si>
    <t>00010100000000000000</t>
  </si>
  <si>
    <t>НАЛОГИ НА ПРИБЫЛЬ, ДОХОДЫ</t>
  </si>
  <si>
    <t>00010102000010000110</t>
  </si>
  <si>
    <t>Налог на доходы физических лиц</t>
  </si>
  <si>
    <t>00010102010010000110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</si>
  <si>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</si>
  <si>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18210102010010000110</t>
  </si>
  <si>
    <t>00010102010011000110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</si>
  <si>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t>
  </si>
  <si>
    <t>18210102010011000110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</si>
  <si>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</si>
  <si>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</si>
  <si>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t>
  </si>
  <si>
    <t>18210102010013000110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</si>
  <si>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</si>
  <si>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</si>
  <si>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</si>
  <si>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</si>
  <si>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</si>
  <si>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</si>
  <si>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</si>
  <si>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</si>
  <si>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</si>
  <si>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</si>
  <si>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</si>
  <si>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</si>
  <si>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</si>
  <si>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</si>
  <si>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</si>
  <si>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18210102030011000110</t>
  </si>
  <si>
    <t>00010102030013000110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</si>
  <si>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t>
  </si>
  <si>
    <t>18210102030013000110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</si>
  <si>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</si>
  <si>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</si>
  <si>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</si>
  <si>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18210102040010000110</t>
  </si>
  <si>
    <t>00010102040011000110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</si>
  <si>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t>
  </si>
  <si>
    <t>18210102040011000110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</si>
  <si>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</si>
  <si>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</si>
  <si>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t>
  </si>
  <si>
    <t>18210102080010000110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</si>
  <si>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</si>
  <si>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00010102080011000110</t>
  </si>
  <si>
    <t>18210102080011000110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</si>
  <si>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</si>
  <si>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</si>
  <si>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</si>
  <si>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</si>
  <si>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</si>
  <si>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</si>
  <si>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</si>
  <si>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</si>
  <si>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</si>
  <si>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</si>
  <si>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</si>
  <si>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00010102230010000110</t>
  </si>
  <si>
    <t>00010102230011000110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</si>
  <si>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</si>
  <si>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18210102230011000110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</si>
  <si>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</si>
  <si>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00010300000000000000</t>
  </si>
  <si>
    <t>НАЛОГИ НА ТОВАРЫ (РАБОТЫ, УСЛУГИ), РЕАЛИЗУЕМЫЕ НА ТЕРРИТОРИИ РОССИЙСКОЙ ФЕДЕРАЦИИ</t>
  </si>
  <si>
    <t>00010302000010000110</t>
  </si>
  <si>
    <t>Акцизы по подакцизным товарам (продукции), производимым на территории Российской Федерации</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</si>
  <si>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</si>
  <si>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</si>
  <si>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</si>
  <si>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</si>
  <si>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18210302231010000110</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</si>
  <si>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</si>
  <si>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</si>
  <si>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</si>
  <si>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</si>
  <si>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18210302241010000110</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</si>
  <si>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</si>
  <si>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</si>
  <si>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</si>
  <si>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</si>
  <si>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18210302251010000110</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</si>
  <si>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</si>
  <si>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</si>
  <si>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</si>
  <si>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</si>
  <si>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18210302261010000110</t>
  </si>
  <si>
    <t>00010500000000000000</t>
  </si>
  <si>
    <t>НАЛОГИ НА СОВОКУПНЫЙ ДОХОД</t>
  </si>
  <si>
    <t>00010501000000000110</t>
  </si>
  <si>
    <t>Налог, взимаемый в связи с применением упрощенной системы налогообложения</t>
  </si>
  <si>
    <t>00010501010010000110</t>
  </si>
  <si>
    <t>Налог, взимаемый с налогоплательщиков, выбравших в качестве объекта налогообложения доходы</t>
  </si>
  <si>
    <t>00010501011010000110</t>
  </si>
  <si>
    <t>18210501011010000110</t>
  </si>
  <si>
    <t>00010501011011000110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</si>
  <si>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t>
  </si>
  <si>
    <t>18210501011011000110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</si>
  <si>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</si>
  <si>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</si>
  <si>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t>
  </si>
  <si>
    <t>18210501011013000110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</si>
  <si>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</si>
  <si>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00010501020010000110</t>
  </si>
  <si>
    <t>Налог, взимаемый с налогоплательщиков, выбравших в качестве объекта налогообложения доходы, уменьшенные на величину расходов</t>
  </si>
  <si>
    <t>00010502000020000110</t>
  </si>
  <si>
    <t>Единый налог на вмененный доход для отдельных видов деятельности</t>
  </si>
  <si>
    <t>00010502010020000110</t>
  </si>
  <si>
    <t>18210502010020000110</t>
  </si>
  <si>
    <t>00010502010021000110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</si>
  <si>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t>
  </si>
  <si>
    <t>18210502010021000110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</si>
  <si>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</si>
  <si>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00010503000010000110</t>
  </si>
  <si>
    <t>Единый сельскохозяйственный налог</t>
  </si>
  <si>
    <t>00010503010010000110</t>
  </si>
  <si>
    <t>18210503010010000110</t>
  </si>
  <si>
    <t>00010503010011000110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</si>
  <si>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t>
  </si>
  <si>
    <t>18210503010011000110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</si>
  <si>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</si>
  <si>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00010504000020000110</t>
  </si>
  <si>
    <t>Налог, взимаемый в связи с применением патентной системы налогообложения</t>
  </si>
  <si>
    <t>00010504060020000110</t>
  </si>
  <si>
    <t>Налог, взимаемый в связи с применением патентной системы налогообложения, зачисляемый в бюджеты муниципальных округов</t>
  </si>
  <si>
    <t>00010504060021000110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</si>
  <si>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</si>
  <si>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18210504060021000110</t>
  </si>
  <si>
    <t>00010507000010000110</t>
  </si>
  <si>
    <t>Налог, взимаемый в связи с применением специального налогового режима "Автоматизированная упрощенная система налогообложения"</t>
  </si>
  <si>
    <t>00010507000011000110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</si>
  <si>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t>
  </si>
  <si>
    <t>18210507000011000110</t>
  </si>
  <si>
    <t>00010600000000000000</t>
  </si>
  <si>
    <t>НАЛОГИ НА ИМУЩЕСТВО</t>
  </si>
  <si>
    <t>00010601000000000110</t>
  </si>
  <si>
    <t>Налог на имущество физических лиц</t>
  </si>
  <si>
    <t>00010601020140000110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</si>
  <si>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</si>
  <si>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18210601020140000110</t>
  </si>
  <si>
    <t>00010601020141000110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</si>
  <si>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</si>
  <si>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18210601020141000110</t>
  </si>
  <si>
    <t>00010606000000000110</t>
  </si>
  <si>
    <t>Земельный налог</t>
  </si>
  <si>
    <t>00010606030000000110</t>
  </si>
  <si>
    <t>Земельный налог с организаций</t>
  </si>
  <si>
    <t>00010606032140000110</t>
  </si>
  <si>
    <t>Земельный налог с организаций, обладающих земельным участком, расположенным в границах муниципальных округов</t>
  </si>
  <si>
    <t>18210606032140000110</t>
  </si>
  <si>
    <t>00010606032141000110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</si>
  <si>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</si>
  <si>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18210606032141000110</t>
  </si>
  <si>
    <t>00010606040000000110</t>
  </si>
  <si>
    <t>Земельный налог с физических лиц</t>
  </si>
  <si>
    <t>00010606042140000110</t>
  </si>
  <si>
    <t>Земельный налог с физических лиц, обладающих земельным участком, расположенным в границах муниципальных округов</t>
  </si>
  <si>
    <t>18210606042140000110</t>
  </si>
  <si>
    <t>00010606042141000110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</si>
  <si>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</si>
  <si>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18210606042141000110</t>
  </si>
  <si>
    <t>00010800000000000000</t>
  </si>
  <si>
    <t>ГОСУДАРСТВЕННАЯ ПОШЛИНА</t>
  </si>
  <si>
    <t>00010803000010000110</t>
  </si>
  <si>
    <t>Государственная пошлина по делам, рассматриваемым в судах общей юрисдикции, мировыми судьями</t>
  </si>
  <si>
    <t>00010803010010000110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</si>
  <si>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</si>
  <si>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18210803010010000110</t>
  </si>
  <si>
    <t>00010803010011050110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</si>
  <si>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t>
  </si>
  <si>
    <t>18210803010011050110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</si>
  <si>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</si>
  <si>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</si>
  <si>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t>
  </si>
  <si>
    <t>18210803010011060110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</si>
  <si>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</si>
  <si>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00011100000000000000</t>
  </si>
  <si>
    <t>ДОХОДЫ ОТ ИСПОЛЬЗОВАНИЯ ИМУЩЕСТВА, НАХОДЯЩЕГОСЯ В ГОСУДАРСТВЕННОЙ И МУНИЦИПАЛЬНОЙ СОБСТВЕННОСТИ</t>
  </si>
  <si>
    <t>00011101000000000120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</si>
  <si>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</si>
  <si>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00011101040140000120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</si>
  <si>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</si>
  <si>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96311101040140000120</t>
  </si>
  <si>
    <t>00011105000000000120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</si>
  <si>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</si>
  <si>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</si>
  <si>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</si>
  <si>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</si>
  <si>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</si>
  <si>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96311105012140000120</t>
  </si>
  <si>
    <t>00011105020000000120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</si>
  <si>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</si>
  <si>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00011105024140000120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</si>
  <si>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</si>
  <si>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96311105024140000120</t>
  </si>
  <si>
    <t>00011105034040000120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</si>
  <si>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</si>
  <si>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00011105070000000120</t>
  </si>
  <si>
    <t>Доходы от сдачи в аренду имущества, составляющего государственную (муниципальную) казну (за исключением земельных участков)</t>
  </si>
  <si>
    <t>00011105074140000120</t>
  </si>
  <si>
    <t>Доходы от сдачи в аренду имущества, составляющего казну муниципальных округов (за исключением земельных участков)</t>
  </si>
  <si>
    <t>96311105074140000120</t>
  </si>
  <si>
    <t>00011109000000000120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</si>
  <si>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</si>
  <si>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</si>
  <si>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</si>
  <si>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</si>
  <si>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</si>
  <si>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92311109044140004120</t>
  </si>
  <si>
    <t>96311109044140004120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</si>
  <si>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(прочие доходы)</t>
  </si>
  <si>
    <t>00011109044140001120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</si>
  <si>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платы за наем муниципальных жилых помещений)</t>
  </si>
  <si>
    <t>96311109044140001120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</si>
  <si>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казенных)(доходы от платы за наем муниципальных жилых помещений)</t>
  </si>
  <si>
    <t>00011201070016000120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</si>
  <si>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t>
  </si>
  <si>
    <t>04811201070016000120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</si>
  <si>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t>
  </si>
  <si>
    <t>00011300000000000000</t>
  </si>
  <si>
    <t>ДОХОДЫ ОТ ОКАЗАНИЯ ПЛАТНЫХ УСЛУГ И КОМПЕНСАЦИИ ЗАТРАТ ГОСУДАРСТВА</t>
  </si>
  <si>
    <t>00011301000000000130</t>
  </si>
  <si>
    <t>Доходы от оказания платных услуг (работ)</t>
  </si>
  <si>
    <t>00011301990000000130</t>
  </si>
  <si>
    <t>Прочие доходы от оказания платных услуг (работ)</t>
  </si>
  <si>
    <t>00011301994140000130</t>
  </si>
  <si>
    <t>Прочие доходы от оказания платных услуг (работ) получателями средств бюджетов муниципальных округов</t>
  </si>
  <si>
    <t>92311301994140000130</t>
  </si>
  <si>
    <t>00011302000000000130</t>
  </si>
  <si>
    <t>Доходы от компенсации затрат государства</t>
  </si>
  <si>
    <t>00011302060000000130</t>
  </si>
  <si>
    <t>Доходы, поступающие в порядке возмещения расходов, понесенных в связи с эксплуатацией имущества</t>
  </si>
  <si>
    <t>00011302064140000130</t>
  </si>
  <si>
    <t>Доходы, поступающие в порядке возмещения расходов, понесенных в связи с эксплуатацией имущества муниципальных округов</t>
  </si>
  <si>
    <t>92311302064140000130</t>
  </si>
  <si>
    <t>96311302064140000130</t>
  </si>
  <si>
    <t>00011302990000000130</t>
  </si>
  <si>
    <t>Прочие доходы от компенсации затрат государства</t>
  </si>
  <si>
    <t>00011302994140000130</t>
  </si>
  <si>
    <t>Прочие доходы от компенсации затрат бюджетов муниципальных округов</t>
  </si>
  <si>
    <t>92311302994140004130</t>
  </si>
  <si>
    <t>Прочие доходы от компенсации затрат бюджетов городских округов (прочие доходы)</t>
  </si>
  <si>
    <t>92311302994140005130</t>
  </si>
  <si>
    <t>Прочие доходы от компенсации затрат бюджетов городских округов (возмещение стоимости ремонта жилых помещений по решению суда)</t>
  </si>
  <si>
    <t>96311302994140006130</t>
  </si>
  <si>
    <t>00011302994140004130</t>
  </si>
  <si>
    <t>Прочие доходы от компенсации затрат бюджетов муниципальных округов (прочие доходы)</t>
  </si>
  <si>
    <t>96311302994140004130</t>
  </si>
  <si>
    <t>00011400000000000000</t>
  </si>
  <si>
    <t>ДОХОДЫ ОТ ПРОДАЖИ МАТЕРИАЛЬНЫХ И НЕМАТЕРИАЛЬНЫХ АКТИВОВ</t>
  </si>
  <si>
    <t>00011402000000000000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</si>
  <si>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</si>
  <si>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00011402040140000410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</si>
  <si>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</si>
  <si>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00011402043140000410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</si>
  <si>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</si>
  <si>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96311402043140000410</t>
  </si>
  <si>
    <t>00011406000000000430</t>
  </si>
  <si>
    <t>Доходы от продажи земельных участков, находящихся в государственной и муниципальной собственности</t>
  </si>
  <si>
    <t>00011406010000000430</t>
  </si>
  <si>
    <t>Доходы от продажи земельных участков, государственная собственность на которые не разграничена</t>
  </si>
  <si>
    <t>00011406012140000430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</si>
  <si>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</si>
  <si>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96311406012140000430</t>
  </si>
  <si>
    <t>00011600000000000000</t>
  </si>
  <si>
    <t>ШТРАФЫ, САНКЦИИ, ВОЗМЕЩЕНИЕ УЩЕРБА</t>
  </si>
  <si>
    <t>00011611064010000140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</si>
  <si>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</si>
  <si>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92311611064010000140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</si>
  <si>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</si>
  <si>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00011700000000000000</t>
  </si>
  <si>
    <t>ПРОЧИЕ НЕНАЛОГОВЫЕ ДОХОДЫ</t>
  </si>
  <si>
    <t>00011701000000000180</t>
  </si>
  <si>
    <t>Невыясненные поступления</t>
  </si>
  <si>
    <t>00011701040140000180</t>
  </si>
  <si>
    <t>Невыясненные поступления, зачисляемые в бюджеты муниципальных округов</t>
  </si>
  <si>
    <t>92311701040140000180</t>
  </si>
  <si>
    <t>96311701040140000180</t>
  </si>
  <si>
    <t>Инициативные платежи, зачисляемые в бюджеты муниципальных округов</t>
  </si>
  <si>
    <t>92311715020140000150</t>
  </si>
  <si>
    <t>97511715020140000150</t>
  </si>
  <si>
    <t>00020000000000000000</t>
  </si>
  <si>
    <t>БЕЗВОЗМЕЗДНЫЕ ПОСТУПЛЕНИЯ</t>
  </si>
  <si>
    <t>00020200000000000000</t>
  </si>
  <si>
    <t>БЕЗВОЗМЕЗДНЫЕ ПОСТУПЛЕНИЯ ОТ ДРУГИХ БЮДЖЕТОВ БЮДЖЕТНОЙ СИСТЕМЫ РОССИЙСКОЙ ФЕДЕРАЦИИ</t>
  </si>
  <si>
    <t>00020210000000000150</t>
  </si>
  <si>
    <t>Дотации бюджетам бюджетной системы Российской Федерации</t>
  </si>
  <si>
    <t>00020215001000000150</t>
  </si>
  <si>
    <t>Дотации на выравнивание бюджетной обеспеченности</t>
  </si>
  <si>
    <t>00020215001140000150</t>
  </si>
  <si>
    <t>Дотации бюджетам муниципальных округов на выравнивание бюджетной обеспеченности из бюджета субъекта Российской Федерации</t>
  </si>
  <si>
    <t>99220215001140000150</t>
  </si>
  <si>
    <t>Дотации на выравнивание бюджетной обеспеченности муниципальных районов (муниципальных округов, городских округов) в Республике Коми</t>
  </si>
  <si>
    <t>00020215002000000150</t>
  </si>
  <si>
    <t>Дотации бюджетам на поддержку мер по обеспечению сбалансированности бюджетов</t>
  </si>
  <si>
    <t>00020215002140000150</t>
  </si>
  <si>
    <t>Дотации бюджетам муниципальных округов на поддержку мер по обеспечению сбалансированности бюджетов</t>
  </si>
  <si>
    <t>99220215002140000150</t>
  </si>
  <si>
    <t>Дотации на поддержку мер по обеспечению сбалансированности местных бюджетов</t>
  </si>
  <si>
    <t>00020219999000000150</t>
  </si>
  <si>
    <t>Прочие дотации</t>
  </si>
  <si>
    <t>00020219999140000150</t>
  </si>
  <si>
    <t>Прочие дотации бюджетам муниципальных округов</t>
  </si>
  <si>
    <t>92320219999140000150</t>
  </si>
  <si>
    <t>Гранты на поощрение муниципальных образований муниципальных районов, муниципальных округов, городских округов в Республике Коми за участие в проекте "Народный бюджет" и реализацию народных проектов в рамках проекта "Народный бюджет", а также на развитие народных инициатив в муниципальных образованиях в Республике Коми</t>
  </si>
  <si>
    <t>00020220000000000150</t>
  </si>
  <si>
    <t>Субсидии бюджетам бюджетной системы Российской Федерации (межбюджетные субсидии)</t>
  </si>
  <si>
    <t>00020220077140000150</t>
  </si>
  <si>
    <t>Субсидии бюджетам муниципальных округов на софинансирование капитальных вложений в объекты муниципальной собственности</t>
  </si>
  <si>
    <t>96320220077140000150</t>
  </si>
  <si>
    <t>Субсидии на строительство и реконструкцию (модернизацию) объектов водоснабжения, водоотведения и очистки сточных вод, отвечающих современным экологическим требованиям (Строительство станции водоподготовки на головных водозаборных сооружениях г. Инта) (остатки отчетного финансового года)</t>
  </si>
  <si>
    <t>00020220300000000150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</si>
  <si>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</si>
  <si>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00020220300140000150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</si>
  <si>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</si>
  <si>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96320220300140000150</t>
  </si>
  <si>
    <t>Субсидии на обеспечение мероприятий по модернизации систем коммунальной инфраструктуры за счет средств публично-правовой компании "Фонд развития территорий"</t>
  </si>
  <si>
    <t>00020220303000000150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</si>
  <si>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</si>
  <si>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00020220303140000150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</si>
  <si>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</si>
  <si>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96320220303140000150</t>
  </si>
  <si>
    <t>Субсидии на обеспечение мероприятий по модернизации систем коммунальной инфраструктуры за счет средств республиканского бюджета Республики Коми</t>
  </si>
  <si>
    <t>00020225154140000150</t>
  </si>
  <si>
    <t>Субсидии бюджетам муниципальных округов на реализацию мероприятий по модернизации коммунальной инфраструктуры</t>
  </si>
  <si>
    <t>96320225154140000150</t>
  </si>
  <si>
    <t>Субсидия на реализацию мероприятий по модернизации коммунальной инфраструктуры (На территориях субъектов Российской Федерации и г. Байконура завершено строительство, реконструкция (модернизация), капитальный ремонт объектов тепло-водоснабжения и водоотведения, предусмотренных региональными комплексными планами, нарастающим итогом)</t>
  </si>
  <si>
    <t>00020225304000000150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</si>
  <si>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</si>
  <si>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</si>
  <si>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</si>
  <si>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97520225304140000150</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</si>
  <si>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</si>
  <si>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на государственную поддержку отрасли культуры (Проведены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</si>
  <si>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00020225555000000150</t>
  </si>
  <si>
    <t>Субсидии бюджетам на реализацию программ формирования современной городской среды</t>
  </si>
  <si>
    <t>00020225750140000150</t>
  </si>
  <si>
    <t>Субсидии бюджетам муниципальных округов на реализацию мероприятий по модернизации школьных систем образования</t>
  </si>
  <si>
    <t>97520225750140000150</t>
  </si>
  <si>
    <t>Субсидии на реализацию мероприятий по модернизации школьных систем образования</t>
  </si>
  <si>
    <t>00020229999000000150</t>
  </si>
  <si>
    <t>Прочие субсидии</t>
  </si>
  <si>
    <t>00020229999140000150</t>
  </si>
  <si>
    <t>Прочие субсидии бюджетам муниципальных округов</t>
  </si>
  <si>
    <t>92320229999140000150</t>
  </si>
  <si>
    <t>Субсидии на организацию транспортного обслуживания населения по муниципальным маршрутам регулярных перевозок пассажиров и багажа автомобильным транспортом</t>
  </si>
  <si>
    <t>Субсидии на возмещение выпадающих доходов организаций воздушного транспорта, осуществляющих внутримуниципальные пассажирские перевозки воздушным транспортом в труднодоступные населенные пункты</t>
  </si>
  <si>
    <t>Субсидии на реализацию народных проектов в сфере занятости населения, прошедших отбор в рамках проекта "Народный бюджет"(Мероприятие 1)</t>
  </si>
  <si>
    <t>Субсидии на реализацию народных проектов в сфере занятости населения, прошедших отбор в рамках проекта "Народный бюджет"(Мероприятие 2)</t>
  </si>
  <si>
    <t>Субсидии на нивелирование последствий ликвидации градообразующего предприятия в монопрофильных муниципальных образованиях Республики Коми (оплата за энергетические ресурсы)</t>
  </si>
  <si>
    <t>Субсидии на 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 прошедших отбор в рамках проекта "Народный бюджет"</t>
  </si>
  <si>
    <t>Субсидии на 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 в Республике Коми</t>
  </si>
  <si>
    <t>Субсидии на оборудование и содержание ледовых переправ и зимних автомобильных дорог общего пользования местного значения</t>
  </si>
  <si>
    <t>Субсидии на содержание автомобильных дорог общего пользования местного значения</t>
  </si>
  <si>
    <t>93920229999140000150</t>
  </si>
  <si>
    <t>Субсидии на реализацию народных проектов в сфере физической культуры и спорта, прошедших отбор в рамках проекта "Народный бюджет" (Мероприятие 1)</t>
  </si>
  <si>
    <t>95620229999140000150</t>
  </si>
  <si>
    <t>Субсидии на укрепление материально-технической базы муниципальных учреждений сферы культуры (обеспечение пожарной безопасности и антитеррористической защищенности муниципальных учреждений сферы культуры)</t>
  </si>
  <si>
    <t>Субсидии на реализацию народных проектов в сфере культуры, прошедших отбор в рамках проекта "Народный бюджет" (Мероприятие 1)</t>
  </si>
  <si>
    <t>Субсидии на софинансирование расходных обязательств органов местного самоуправления, связанных с повышением оплаты труда отдельных категорий работников в сфере культуры</t>
  </si>
  <si>
    <t>96320229999140000150</t>
  </si>
  <si>
    <t>Субсидия на подготовку проектов межевания территории для выполнения комплексных кадастровых работ</t>
  </si>
  <si>
    <t>Субсидии на нивелирование последствий ликвидации градообразующего предприятия в монопрофильных муниципальных образованиях Республики Коми</t>
  </si>
  <si>
    <t>Субсидии на нивелирование последствий ликвидации градообразующего предприятия в монопрофильных муниципальных образованиях Республики Коми (капитальный ремонт, ремонт жилых помещений муниципального жилого фонда)</t>
  </si>
  <si>
    <t>Субсидии на нивелирование последствий ликвидации градообразующего предприятия в монопрофильных муниципальных образованиях Республики Коми (капитальный ремонт, ремонт объектов коммунальной инфраструктуры, приобретение оборудования для коммунальной инфраструктуры, включая монтажные и/или демонтажные работы)</t>
  </si>
  <si>
    <t>Субсидии на нивелирование последствий ликвидации градообразующего предприятия в монопрофильных муниципальных образованиях Республики Коми (разработка (корректировка) проектно-сметной документации на реконструкцию гидротехнических сооружений)</t>
  </si>
  <si>
    <t>Субсидии на нивелирование последствий ликвидации градообразующего предприятия в монопрофильных муниципальных образованиях Республики Коми (за счет остатков 2024 г.)</t>
  </si>
  <si>
    <t>97520229999140000150</t>
  </si>
  <si>
    <t>Субсидии на укрепление материально-технической базы и создание безопасных условий в организациях в сфере образования в Республике Коми (проведение капитальных и/или текущих ремонтов, приобретение оборудования для пищеблоков)</t>
  </si>
  <si>
    <t>Субсидии на укрепление материально-технической базы и создание безопасных условий в организациях в сфере образования в Республике Коми (обеспечение комплексной безопасности)</t>
  </si>
  <si>
    <t>Субсидии на укрепление материально-технической базы и создание безопасных условий в организациях в сфере образования в Республике Коми (модернизация школьных систем образования)</t>
  </si>
  <si>
    <t>Субсидии на мероприятия по проведению оздоровительной кампании детей</t>
  </si>
  <si>
    <t>Субсидии на софинансирование расходных обязательств органов местного самоуправления, связанных с повышением оплаты труда отдельных категорий работников в сфере образования</t>
  </si>
  <si>
    <t>Субсидии на реализацию народных проектов в сфере образования, прошедших отбор в рамках проекта "Народный бюджет" (Мероприятие 1 в рамках пилотного проекта "Народный бюджет в школе")</t>
  </si>
  <si>
    <t>Субсидии на реализацию народных проектов в сфере образования, прошедших отбор в рамках проекта "Народный бюджет" (Мероприятие 1 в рамках проекта "Народный бюджет")</t>
  </si>
  <si>
    <t>Субсидии на реализацию народных проектов в сфере образования, прошедших отбор в рамках проекта "Народный бюджет" (Мероприятие 2 в рамках проекта "Народный бюджет")</t>
  </si>
  <si>
    <t>99220229999140000150</t>
  </si>
  <si>
    <t>Субсидии на оплату муниципальными учреждениями расходов за энергетические ресурсы</t>
  </si>
  <si>
    <t>Субсидии на оплату муниципальными учреждениями услуг по обращению с твердыми коммунальными отходами</t>
  </si>
  <si>
    <t>00020230000000000150</t>
  </si>
  <si>
    <t>Субвенции бюджетам бюджетной системы Российской Федерации</t>
  </si>
  <si>
    <t>00020230024000000150</t>
  </si>
  <si>
    <t>Субвенции местным бюджетам на выполнение передаваемых полномочий субъектов Российской Федерации</t>
  </si>
  <si>
    <t>00020230024140000150</t>
  </si>
  <si>
    <t>Субвенции бюджетам муниципальных округов на выполнение передаваемых полномочий субъектов Российской Федерации</t>
  </si>
  <si>
    <t>92320230024140000150</t>
  </si>
  <si>
    <t>Субвенции на осуществление государственных полномочий Республики Коми, предусмотренных пунктами 11 и 12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</si>
  <si>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возмещение недополученных доходов, возникающих в результате государственного регулирования цен на топливо твердое, используемое для нужд отопления</t>
  </si>
  <si>
    <t>Субвенции на осуществление государственного полномочия Республики Коми, предусмотренного подпунктом "а" пункта 5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</si>
  <si>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осуществление государственных полномочий Республики Коми, предусмотренных пунктом 4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</si>
  <si>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t>
  </si>
  <si>
    <t>Субвенции на компенсацию расходов,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t>
  </si>
  <si>
    <t>Субвенции на осуществление государственных полномочий Республики Коми, предусмотренных пунктами 7 - 8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</si>
  <si>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осуществление государственных полномочий Республики Коми, предусмотренных статьями 2 и 2(1)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</si>
  <si>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осуществление государственных полномочий Республики Коми, предусмотренных пунктом 6 статьи 1 и статьей 3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</si>
  <si>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осуществление государственных полномочий Республики Коми, предусмотренных пунктом 7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</si>
  <si>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Субвенции на осуществление государственных полномочий Республики Коми, предусмотренных пунктом 13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</si>
  <si>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97520230024140000150</t>
  </si>
  <si>
    <t>Субвенции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</si>
  <si>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00020230029000000150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</si>
  <si>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</si>
  <si>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</si>
  <si>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</si>
  <si>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97520230029140000150</t>
  </si>
  <si>
    <t>Субвенции на предоставление компенсации родителям (законным представителям) платы за присмотр и уход за детьми, посещающими образовательные организации на территории Республики Коми, реализующие образовательную программу дошкольного образования</t>
  </si>
  <si>
    <t>00020235120000000150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</si>
  <si>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</si>
  <si>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</si>
  <si>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</si>
  <si>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92320235120140000150</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</si>
  <si>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</si>
  <si>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00020239999000000150</t>
  </si>
  <si>
    <t>Прочие субвенции</t>
  </si>
  <si>
    <t>00020239999140000150</t>
  </si>
  <si>
    <t>Прочие субвенции бюджетам муниципальных округов</t>
  </si>
  <si>
    <t>97520239999140000150</t>
  </si>
  <si>
    <t>Субвенции на реализацию муниципальными дошкольными и муниципальными общеобразовательными организациями в Республике Коми образовательных программ</t>
  </si>
  <si>
    <t>00020240000000000150</t>
  </si>
  <si>
    <t>Иные межбюджетные трансферты</t>
  </si>
  <si>
    <t>00020245050000000150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</si>
  <si>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</si>
  <si>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</si>
  <si>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</si>
  <si>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97520245050140000150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</si>
  <si>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</si>
  <si>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</si>
  <si>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00020245179000000150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</si>
  <si>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</si>
  <si>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</si>
  <si>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</si>
  <si>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97520245179140000150</t>
  </si>
  <si>
    <t>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</si>
  <si>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</si>
  <si>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</si>
  <si>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00020245303140000150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</si>
  <si>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</si>
  <si>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97520245303140000150</t>
  </si>
  <si>
    <t>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t>
  </si>
  <si>
    <t>00020249999140000150</t>
  </si>
  <si>
    <t>Прочие межбюджетные трансферты, передаваемые бюджетам муниципальных округов</t>
  </si>
  <si>
    <t>92320249999140000150</t>
  </si>
  <si>
    <t>Реализация мероприятий, направленных на исполнение наказов избирателей, рекомендуемых к выполнению в 2025 году (подпункт 1 пункта 1 распоряжения Правительства Республики Коми от 19 февраля 2025 г. № 61-р) (Мероприятие 1)</t>
  </si>
  <si>
    <t>93920249999140000150</t>
  </si>
  <si>
    <t>Иные межбюджетные трансферты, имеющие целевое назначение, в целях софинансирования расходных обязательств органов местного самоуправления в Республике Коми, возникающих при выполнении полномочий по решению вопросов местного значения, направленных на исполнение наказов избирателей, рекомендуемых к выполнению в текущем финансовом году (пункты 1, 3, 5, 6, 7 приложения № 1 к распоряжению Правительства Республики Коми от 13 февраля 2025 г. № 47-р)</t>
  </si>
  <si>
    <t>Иные межбюджетные трансферты, имеющие целевое назначение, в целях софинансирования расходных обязательств органов местного самоуправления в Республике Коми, возникающих при выполнении полномочий по решению вопросов местного значения, направленных на исполнение наказов избирателей, рекомендуемых к выполнению в текущем финансовом году (пункты 2, 4 приложения № 1 к распоряжению Правительства Республики Коми от 13 февраля 2025 г. № 47-р)</t>
  </si>
  <si>
    <t>95620249999140000150</t>
  </si>
  <si>
    <t>Иные межбюджетные трансферты, имеющие целевое назначение, в целях софинансирования расходных обязательств органов местного самоуправления в Республике Коми, возникающих при выполнении полномочий по решению вопросов местного значения, направленных на исполнение наказов избирателей, рекомендуемых к выполнению в текущем финансовом году (пункт 1 приложения № 1 к распоряжению Правительства Республики Коми от 20 февраля 2025 г. № 70-р)</t>
  </si>
  <si>
    <t>Поступления от денежных пожертвований, предоставляемых физическими лицами получателям средств бюджетов муниципальных округов</t>
  </si>
  <si>
    <t>93920704020140000150</t>
  </si>
  <si>
    <t>95620704020140000150</t>
  </si>
  <si>
    <t>97520704020140000150</t>
  </si>
  <si>
    <t>00020800000000000000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</si>
  <si>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</si>
  <si>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00021804000140000150</t>
  </si>
  <si>
    <t>Доходы бюджетов муниципальных округов от возврата организациями остатков субсидий прошлых лет</t>
  </si>
  <si>
    <t>00021804010140000150</t>
  </si>
  <si>
    <t>Доходы бюджетов муниципальных округов от возврата бюджетными учреждениями остатков субсидий прошлых лет</t>
  </si>
  <si>
    <t>97521804010140000150</t>
  </si>
  <si>
    <t xml:space="preserve">по доходам в разрезе видов доходов </t>
  </si>
  <si>
    <t>6</t>
  </si>
  <si>
    <t>7</t>
  </si>
  <si>
    <t>Исполнение к годовому плану</t>
  </si>
  <si>
    <t>Исполнение к плану 1 квартала</t>
  </si>
  <si>
    <t>Доходы бюджета - всего</t>
  </si>
  <si>
    <t>X</t>
  </si>
  <si>
    <t>Сведения об исполнении бюджета муниципального округа "Инта" Республики Коми</t>
  </si>
  <si>
    <t>в сравнении с запланированными значениями на 1 квартал 2026 года</t>
  </si>
  <si>
    <t>на 01.04.2026 года</t>
  </si>
  <si>
    <t>План на 2026 год, тыс.рублей</t>
  </si>
  <si>
    <t>План на 1 квартал 2026 года, тыс.рублей</t>
  </si>
  <si>
    <t>Исполнено за 1 квартал 2026 года, тыс.рублей</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</si>
  <si>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</si>
  <si>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</si>
  <si>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</si>
  <si>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</si>
  <si>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00010102200010000110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</si>
  <si>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</si>
  <si>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</si>
  <si>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00011107000000000120</t>
  </si>
  <si>
    <t>Платежи от государственных и муниципальных унитарных предприятий</t>
  </si>
  <si>
    <t>00011107010000000120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</si>
  <si>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</si>
  <si>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00020225467000000150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</si>
  <si>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</si>
  <si>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00020235118000000150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</si>
  <si>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</si>
  <si>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00020804000140000150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</si>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</sst>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name val="Calibri"/>
      <family val="2"/>
      <scheme val="minor"/>
    </font>
    <font>
      <sz val="10"/>
      <color rgb="FF000000"/>
      <name val="Arial"/>
      <family val="2"/>
      <charset val="204"/>
    </font>
    <font>
      <b/>
      <sz val="10"/>
      <color rgb="FF000000"/>
      <name val="Arial"/>
      <family val="2"/>
      <charset val="204"/>
    </font>
    <font>
      <b/>
      <sz val="11"/>
      <color rgb="FF000000"/>
      <name val="Arial"/>
      <family val="2"/>
      <charset val="204"/>
    </font>
    <font>
      <sz val="10"/>
      <color rgb="FF000000"/>
      <name val="Arial Cyr"/>
    </font>
    <font>
      <sz val="10"/>
      <color rgb="FF000000"/>
      <name val="Arial"/>
      <family val="2"/>
      <charset val="204"/>
    </font>
    <font>
      <sz val="11"/>
      <name val="Calibri"/>
      <family val="2"/>
      <scheme val="minor"/>
    </font>
    <font>
      <b/>
      <sz val="12"/>
      <name val="Times New Roman"/>
      <family val="1"/>
      <charset val="204"/>
    </font>
    <font>
      <sz val="12"/>
      <name val="Times New Roman"/>
      <family val="1"/>
      <charset val="204"/>
    </font>
    <font>
      <b/>
      <sz val="11"/>
      <color rgb="FF000000"/>
      <name val="Arial"/>
      <family val="2"/>
      <charset val="204"/>
    </font>
    <font>
      <sz val="11"/>
      <name val="Times New Roman"/>
      <family val="1"/>
      <charset val="204"/>
    </font>
    <font>
      <b/>
      <sz val="10"/>
      <color rgb="FF000000"/>
      <name val="Times New Roman"/>
      <family val="1"/>
      <charset val="204"/>
    </font>
    <font>
      <b/>
      <sz val="11"/>
      <color rgb="FF000000"/>
      <name val="Times New Roman"/>
      <family val="1"/>
      <charset val="204"/>
    </font>
    <font>
      <sz val="10"/>
      <color rgb="FF000000"/>
      <name val="Times New Roman"/>
      <family val="1"/>
      <charset val="204"/>
    </font>
  </fonts>
  <fills count="7">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
      <patternFill patternType="solid">
        <fgColor rgb="FFFFD5AB"/>
      </patternFill>
    </fill>
    <fill>
      <patternFill patternType="solid">
        <fgColor theme="0"/>
        <bgColor indexed="64"/>
      </patternFill>
    </fill>
  </fills>
  <borders count="26">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style="thin">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right/>
      <top style="medium">
        <color rgb="FFFAC090"/>
      </top>
      <bottom style="medium">
        <color rgb="FFFAC090"/>
      </bottom>
      <diagonal/>
    </border>
    <border>
      <left/>
      <right style="thin">
        <color rgb="FFFAC090"/>
      </right>
      <top style="medium">
        <color rgb="FFFAC090"/>
      </top>
      <bottom style="medium">
        <color rgb="FFFAC090"/>
      </bottom>
      <diagonal/>
    </border>
    <border>
      <left/>
      <right/>
      <top style="medium">
        <color rgb="FFFAC09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0" fontId="1" fillId="0" borderId="1">
      <alignment horizontal="right" vertical="top" wrapText="1"/>
    </xf>
    <xf numFmtId="49" fontId="2" fillId="0" borderId="2">
      <alignment horizontal="center" vertical="center" wrapText="1"/>
    </xf>
    <xf numFmtId="49" fontId="2" fillId="0" borderId="3">
      <alignment horizontal="center" vertical="center" wrapText="1"/>
    </xf>
    <xf numFmtId="49" fontId="2" fillId="0" borderId="4">
      <alignment horizontal="center" vertical="center" wrapText="1"/>
    </xf>
    <xf numFmtId="49" fontId="2" fillId="0" borderId="5">
      <alignment horizontal="center" vertical="center" wrapText="1"/>
    </xf>
    <xf numFmtId="49" fontId="2" fillId="0" borderId="6">
      <alignment horizontal="center" vertical="center" wrapText="1"/>
    </xf>
    <xf numFmtId="49" fontId="2" fillId="0" borderId="7">
      <alignment horizontal="center" vertical="center" wrapText="1"/>
    </xf>
    <xf numFmtId="49" fontId="3" fillId="2" borderId="8">
      <alignment horizontal="center" vertical="top" shrinkToFit="1"/>
    </xf>
    <xf numFmtId="0" fontId="3" fillId="2" borderId="9">
      <alignment horizontal="left" vertical="top" wrapText="1"/>
    </xf>
    <xf numFmtId="164" fontId="3" fillId="2" borderId="9">
      <alignment horizontal="right" vertical="top" shrinkToFit="1"/>
    </xf>
    <xf numFmtId="164" fontId="3" fillId="2" borderId="10">
      <alignment horizontal="right" vertical="top" shrinkToFit="1"/>
    </xf>
    <xf numFmtId="49" fontId="2" fillId="3" borderId="11">
      <alignment horizontal="center" vertical="top" shrinkToFit="1"/>
    </xf>
    <xf numFmtId="0" fontId="2" fillId="3" borderId="12">
      <alignment horizontal="left" vertical="top" wrapText="1"/>
    </xf>
    <xf numFmtId="164" fontId="2" fillId="3" borderId="12">
      <alignment horizontal="right" vertical="top" shrinkToFit="1"/>
    </xf>
    <xf numFmtId="164" fontId="2" fillId="3" borderId="13">
      <alignment horizontal="right" vertical="top" shrinkToFit="1"/>
    </xf>
    <xf numFmtId="49" fontId="2" fillId="4" borderId="14">
      <alignment horizontal="center" vertical="top" shrinkToFit="1"/>
    </xf>
    <xf numFmtId="0" fontId="2" fillId="4" borderId="15">
      <alignment horizontal="left" vertical="top" wrapText="1"/>
    </xf>
    <xf numFmtId="164" fontId="2" fillId="4" borderId="15">
      <alignment horizontal="right" vertical="top" shrinkToFit="1"/>
    </xf>
    <xf numFmtId="164" fontId="2" fillId="4" borderId="16">
      <alignment horizontal="right" vertical="top" shrinkToFit="1"/>
    </xf>
    <xf numFmtId="49" fontId="4" fillId="0" borderId="14">
      <alignment horizontal="center" vertical="top" shrinkToFit="1"/>
    </xf>
    <xf numFmtId="0" fontId="1" fillId="0" borderId="15">
      <alignment horizontal="left" vertical="top" wrapText="1"/>
    </xf>
    <xf numFmtId="164" fontId="1" fillId="0" borderId="15">
      <alignment horizontal="right" vertical="top" shrinkToFit="1"/>
    </xf>
    <xf numFmtId="164" fontId="5" fillId="0" borderId="16">
      <alignment horizontal="right" vertical="top" shrinkToFit="1"/>
    </xf>
    <xf numFmtId="49" fontId="4" fillId="0" borderId="14">
      <alignment horizontal="center" vertical="top" shrinkToFit="1"/>
    </xf>
    <xf numFmtId="0" fontId="1" fillId="0" borderId="15">
      <alignment horizontal="left" vertical="top" wrapText="1"/>
    </xf>
    <xf numFmtId="49" fontId="4" fillId="0" borderId="14">
      <alignment horizontal="center" vertical="top" shrinkToFit="1"/>
    </xf>
    <xf numFmtId="0" fontId="1" fillId="0" borderId="15">
      <alignment horizontal="left" vertical="top" wrapText="1"/>
    </xf>
    <xf numFmtId="49" fontId="4" fillId="0" borderId="14">
      <alignment horizontal="center" vertical="top" shrinkToFit="1"/>
    </xf>
    <xf numFmtId="0" fontId="1" fillId="0" borderId="15">
      <alignment horizontal="left" vertical="top" wrapText="1"/>
    </xf>
    <xf numFmtId="49" fontId="4" fillId="0" borderId="14">
      <alignment horizontal="center" vertical="top" shrinkToFit="1"/>
    </xf>
    <xf numFmtId="0" fontId="1" fillId="0" borderId="15">
      <alignment horizontal="left" vertical="top" wrapText="1"/>
    </xf>
    <xf numFmtId="0" fontId="1" fillId="0" borderId="17"/>
    <xf numFmtId="0" fontId="1" fillId="0" borderId="18"/>
    <xf numFmtId="0" fontId="1" fillId="0" borderId="19"/>
    <xf numFmtId="164" fontId="3" fillId="5" borderId="20">
      <alignment horizontal="right" shrinkToFit="1"/>
    </xf>
    <xf numFmtId="164" fontId="3" fillId="5" borderId="21">
      <alignment horizontal="right" shrinkToFit="1"/>
    </xf>
    <xf numFmtId="0" fontId="1" fillId="0" borderId="22"/>
    <xf numFmtId="0" fontId="6" fillId="0" borderId="0"/>
    <xf numFmtId="0" fontId="6" fillId="0" borderId="0"/>
    <xf numFmtId="0" fontId="6" fillId="0" borderId="0"/>
    <xf numFmtId="0" fontId="1" fillId="0" borderId="1"/>
    <xf numFmtId="0" fontId="1" fillId="0" borderId="1"/>
    <xf numFmtId="4" fontId="3" fillId="5" borderId="20">
      <alignment horizontal="right" shrinkToFit="1"/>
    </xf>
    <xf numFmtId="4" fontId="3" fillId="5" borderId="21">
      <alignment horizontal="right" shrinkToFit="1"/>
    </xf>
    <xf numFmtId="4" fontId="3" fillId="2" borderId="9">
      <alignment horizontal="right" vertical="top" shrinkToFit="1"/>
    </xf>
    <xf numFmtId="4" fontId="3" fillId="2" borderId="10">
      <alignment horizontal="right" vertical="top" shrinkToFit="1"/>
    </xf>
    <xf numFmtId="4" fontId="2" fillId="3" borderId="12">
      <alignment horizontal="right" vertical="top" shrinkToFit="1"/>
    </xf>
    <xf numFmtId="4" fontId="2" fillId="3" borderId="13">
      <alignment horizontal="right" vertical="top" shrinkToFit="1"/>
    </xf>
    <xf numFmtId="4" fontId="2" fillId="4" borderId="15">
      <alignment horizontal="right" vertical="top" shrinkToFit="1"/>
    </xf>
    <xf numFmtId="4" fontId="2" fillId="4" borderId="16">
      <alignment horizontal="right" vertical="top" shrinkToFit="1"/>
    </xf>
    <xf numFmtId="4" fontId="1" fillId="0" borderId="15">
      <alignment horizontal="right" vertical="top" shrinkToFit="1"/>
    </xf>
    <xf numFmtId="4" fontId="5" fillId="0" borderId="16">
      <alignment horizontal="right" vertical="top" shrinkToFit="1"/>
    </xf>
    <xf numFmtId="4" fontId="1" fillId="0" borderId="15">
      <alignment horizontal="right" vertical="top" shrinkToFit="1"/>
    </xf>
    <xf numFmtId="4" fontId="5" fillId="0" borderId="16">
      <alignment horizontal="right" vertical="top" shrinkToFit="1"/>
    </xf>
    <xf numFmtId="4" fontId="1" fillId="0" borderId="15">
      <alignment horizontal="right" vertical="top" shrinkToFit="1"/>
    </xf>
    <xf numFmtId="4" fontId="5" fillId="0" borderId="16">
      <alignment horizontal="right" vertical="top" shrinkToFit="1"/>
    </xf>
    <xf numFmtId="4" fontId="1" fillId="0" borderId="15">
      <alignment horizontal="right" vertical="top" shrinkToFit="1"/>
    </xf>
    <xf numFmtId="4" fontId="5" fillId="0" borderId="16">
      <alignment horizontal="right" vertical="top" shrinkToFit="1"/>
    </xf>
    <xf numFmtId="4" fontId="1" fillId="0" borderId="15">
      <alignment horizontal="right" vertical="top" shrinkToFit="1"/>
    </xf>
    <xf numFmtId="4" fontId="5" fillId="0" borderId="16">
      <alignment horizontal="right" vertical="top" shrinkToFit="1"/>
    </xf>
    <xf numFmtId="49" fontId="4" fillId="0" borderId="14">
      <alignment horizontal="center" vertical="top" shrinkToFit="1"/>
    </xf>
    <xf numFmtId="0" fontId="1" fillId="0" borderId="15">
      <alignment horizontal="left" vertical="top" wrapText="1"/>
    </xf>
    <xf numFmtId="4" fontId="1" fillId="0" borderId="15">
      <alignment horizontal="right" vertical="top" shrinkToFit="1"/>
    </xf>
    <xf numFmtId="4" fontId="5" fillId="0" borderId="16">
      <alignment horizontal="right" vertical="top" shrinkToFit="1"/>
    </xf>
    <xf numFmtId="164" fontId="9" fillId="5" borderId="21">
      <alignment horizontal="right" shrinkToFit="1"/>
    </xf>
  </cellStyleXfs>
  <cellXfs count="80">
    <xf numFmtId="0" fontId="0" fillId="0" borderId="0" xfId="0"/>
    <xf numFmtId="49" fontId="11" fillId="6" borderId="23" xfId="5" applyNumberFormat="1" applyFont="1" applyFill="1" applyBorder="1" applyProtection="1">
      <alignment horizontal="center" vertical="center" wrapText="1"/>
    </xf>
    <xf numFmtId="49" fontId="11" fillId="6" borderId="23" xfId="6" applyNumberFormat="1" applyFont="1" applyFill="1" applyBorder="1" applyProtection="1">
      <alignment horizontal="center" vertical="center" wrapText="1"/>
    </xf>
    <xf numFmtId="49" fontId="11" fillId="6" borderId="23" xfId="7" applyNumberFormat="1" applyFont="1" applyFill="1" applyBorder="1" applyProtection="1">
      <alignment horizontal="center" vertical="center" wrapText="1"/>
    </xf>
    <xf numFmtId="49" fontId="7" fillId="6" borderId="23" xfId="0" applyNumberFormat="1" applyFont="1" applyFill="1" applyBorder="1" applyAlignment="1">
      <alignment horizontal="center" vertical="center" wrapText="1"/>
    </xf>
    <xf numFmtId="49" fontId="7" fillId="6" borderId="23" xfId="0" applyNumberFormat="1" applyFont="1" applyFill="1" applyBorder="1" applyAlignment="1">
      <alignment horizontal="left" vertical="center"/>
    </xf>
    <xf numFmtId="49" fontId="12" fillId="6" borderId="23" xfId="8" applyNumberFormat="1" applyFont="1" applyFill="1" applyBorder="1" applyProtection="1">
      <alignment horizontal="center" vertical="top" shrinkToFit="1"/>
    </xf>
    <xf numFmtId="0" fontId="12" fillId="6" borderId="23" xfId="9" applyNumberFormat="1" applyFont="1" applyFill="1" applyBorder="1" applyProtection="1">
      <alignment horizontal="left" vertical="top" wrapText="1"/>
    </xf>
    <xf numFmtId="49" fontId="11" fillId="6" borderId="23" xfId="12" applyNumberFormat="1" applyFont="1" applyFill="1" applyBorder="1" applyProtection="1">
      <alignment horizontal="center" vertical="top" shrinkToFit="1"/>
    </xf>
    <xf numFmtId="0" fontId="11" fillId="6" borderId="23" xfId="13" applyNumberFormat="1" applyFont="1" applyFill="1" applyBorder="1" applyProtection="1">
      <alignment horizontal="left" vertical="top" wrapText="1"/>
    </xf>
    <xf numFmtId="164" fontId="11" fillId="6" borderId="23" xfId="14" applyNumberFormat="1" applyFont="1" applyFill="1" applyBorder="1" applyProtection="1">
      <alignment horizontal="right" vertical="top" shrinkToFit="1"/>
    </xf>
    <xf numFmtId="49" fontId="11" fillId="6" borderId="23" xfId="16" applyNumberFormat="1" applyFont="1" applyFill="1" applyBorder="1" applyProtection="1">
      <alignment horizontal="center" vertical="top" shrinkToFit="1"/>
    </xf>
    <xf numFmtId="0" fontId="11" fillId="6" borderId="23" xfId="17" applyNumberFormat="1" applyFont="1" applyFill="1" applyBorder="1" applyProtection="1">
      <alignment horizontal="left" vertical="top" wrapText="1"/>
    </xf>
    <xf numFmtId="164" fontId="11" fillId="6" borderId="23" xfId="18" applyNumberFormat="1" applyFont="1" applyFill="1" applyBorder="1" applyProtection="1">
      <alignment horizontal="right" vertical="top" shrinkToFit="1"/>
    </xf>
    <xf numFmtId="49" fontId="13" fillId="6" borderId="23" xfId="20" applyNumberFormat="1" applyFont="1" applyFill="1" applyBorder="1" applyProtection="1">
      <alignment horizontal="center" vertical="top" shrinkToFit="1"/>
    </xf>
    <xf numFmtId="0" fontId="13" fillId="6" borderId="23" xfId="21" applyNumberFormat="1" applyFont="1" applyFill="1" applyBorder="1" applyProtection="1">
      <alignment horizontal="left" vertical="top" wrapText="1"/>
    </xf>
    <xf numFmtId="164" fontId="13" fillId="6" borderId="23" xfId="22" applyNumberFormat="1" applyFont="1" applyFill="1" applyBorder="1" applyProtection="1">
      <alignment horizontal="right" vertical="top" shrinkToFit="1"/>
    </xf>
    <xf numFmtId="164" fontId="13" fillId="6" borderId="23" xfId="23" applyNumberFormat="1" applyFont="1" applyFill="1" applyBorder="1" applyProtection="1">
      <alignment horizontal="right" vertical="top" shrinkToFit="1"/>
    </xf>
    <xf numFmtId="49" fontId="13" fillId="6" borderId="23" xfId="24" applyNumberFormat="1" applyFont="1" applyFill="1" applyBorder="1" applyProtection="1">
      <alignment horizontal="center" vertical="top" shrinkToFit="1"/>
    </xf>
    <xf numFmtId="0" fontId="13" fillId="6" borderId="23" xfId="25" applyNumberFormat="1" applyFont="1" applyFill="1" applyBorder="1" applyProtection="1">
      <alignment horizontal="left" vertical="top" wrapText="1"/>
    </xf>
    <xf numFmtId="49" fontId="13" fillId="6" borderId="23" xfId="26" applyNumberFormat="1" applyFont="1" applyFill="1" applyBorder="1" applyProtection="1">
      <alignment horizontal="center" vertical="top" shrinkToFit="1"/>
    </xf>
    <xf numFmtId="0" fontId="13" fillId="6" borderId="23" xfId="27" applyNumberFormat="1" applyFont="1" applyFill="1" applyBorder="1" applyProtection="1">
      <alignment horizontal="left" vertical="top" wrapText="1"/>
    </xf>
    <xf numFmtId="49" fontId="13" fillId="6" borderId="23" xfId="28" applyNumberFormat="1" applyFont="1" applyFill="1" applyBorder="1" applyProtection="1">
      <alignment horizontal="center" vertical="top" shrinkToFit="1"/>
    </xf>
    <xf numFmtId="0" fontId="13" fillId="6" borderId="23" xfId="29" applyNumberFormat="1" applyFont="1" applyFill="1" applyBorder="1" applyProtection="1">
      <alignment horizontal="left" vertical="top" wrapText="1"/>
    </xf>
    <xf numFmtId="49" fontId="13" fillId="6" borderId="23" xfId="30" applyNumberFormat="1" applyFont="1" applyFill="1" applyBorder="1" applyProtection="1">
      <alignment horizontal="center" vertical="top" shrinkToFit="1"/>
    </xf>
    <xf numFmtId="0" fontId="13" fillId="6" borderId="23" xfId="31" applyNumberFormat="1" applyFont="1" applyFill="1" applyBorder="1" applyProtection="1">
      <alignment horizontal="left" vertical="top" wrapText="1"/>
    </xf>
    <xf numFmtId="164" fontId="3" fillId="6" borderId="23" xfId="10" applyNumberFormat="1" applyFill="1" applyBorder="1" applyProtection="1">
      <alignment horizontal="right" vertical="top" shrinkToFit="1"/>
    </xf>
    <xf numFmtId="164" fontId="3" fillId="6" borderId="23" xfId="11" applyNumberFormat="1" applyFill="1" applyBorder="1" applyProtection="1">
      <alignment horizontal="right" vertical="top" shrinkToFit="1"/>
    </xf>
    <xf numFmtId="164" fontId="2" fillId="6" borderId="23" xfId="14" applyNumberFormat="1" applyFill="1" applyBorder="1" applyProtection="1">
      <alignment horizontal="right" vertical="top" shrinkToFit="1"/>
    </xf>
    <xf numFmtId="164" fontId="2" fillId="6" borderId="23" xfId="15" applyNumberFormat="1" applyFill="1" applyBorder="1" applyProtection="1">
      <alignment horizontal="right" vertical="top" shrinkToFit="1"/>
    </xf>
    <xf numFmtId="0" fontId="2" fillId="6" borderId="23" xfId="13" applyNumberFormat="1" applyFill="1" applyBorder="1" applyProtection="1">
      <alignment horizontal="left" vertical="top" wrapText="1"/>
    </xf>
    <xf numFmtId="49" fontId="2" fillId="6" borderId="23" xfId="12" applyNumberFormat="1" applyFill="1" applyBorder="1" applyProtection="1">
      <alignment horizontal="center" vertical="top" shrinkToFit="1"/>
    </xf>
    <xf numFmtId="164" fontId="3" fillId="6" borderId="23" xfId="35" applyNumberFormat="1" applyFill="1" applyBorder="1" applyAlignment="1" applyProtection="1">
      <alignment horizontal="right" vertical="top" shrinkToFit="1"/>
    </xf>
    <xf numFmtId="164" fontId="3" fillId="6" borderId="23" xfId="36" applyNumberFormat="1" applyFill="1" applyBorder="1" applyAlignment="1" applyProtection="1">
      <alignment horizontal="right" vertical="top" shrinkToFit="1"/>
    </xf>
    <xf numFmtId="0" fontId="8" fillId="6" borderId="0" xfId="0" applyFont="1" applyFill="1"/>
    <xf numFmtId="0" fontId="10" fillId="6" borderId="0" xfId="0" applyFont="1" applyFill="1"/>
    <xf numFmtId="0" fontId="7" fillId="6" borderId="1" xfId="0" applyFont="1" applyFill="1" applyBorder="1" applyAlignment="1" applyProtection="1">
      <alignment vertical="top" wrapText="1"/>
    </xf>
    <xf numFmtId="0" fontId="8" fillId="6" borderId="0" xfId="0" applyFont="1" applyFill="1" applyAlignment="1">
      <alignment horizontal="center" vertical="center"/>
    </xf>
    <xf numFmtId="0" fontId="8" fillId="6" borderId="1" xfId="0" applyFont="1" applyFill="1" applyBorder="1" applyAlignment="1" applyProtection="1">
      <alignment horizontal="left" vertical="center" wrapText="1"/>
    </xf>
    <xf numFmtId="0" fontId="8" fillId="6" borderId="1" xfId="0" applyFont="1" applyFill="1" applyBorder="1" applyAlignment="1" applyProtection="1">
      <alignment horizontal="center" vertical="center" wrapText="1"/>
    </xf>
    <xf numFmtId="0" fontId="10" fillId="6" borderId="0" xfId="0" applyFont="1" applyFill="1" applyProtection="1">
      <protection locked="0"/>
    </xf>
    <xf numFmtId="164" fontId="2" fillId="6" borderId="23" xfId="18" applyNumberFormat="1" applyFill="1" applyBorder="1" applyProtection="1">
      <alignment horizontal="right" vertical="top" shrinkToFit="1"/>
    </xf>
    <xf numFmtId="164" fontId="2" fillId="6" borderId="23" xfId="19" applyNumberFormat="1" applyFill="1" applyBorder="1" applyProtection="1">
      <alignment horizontal="right" vertical="top" shrinkToFit="1"/>
    </xf>
    <xf numFmtId="49" fontId="4" fillId="6" borderId="23" xfId="20" applyNumberFormat="1" applyFill="1" applyBorder="1" applyProtection="1">
      <alignment horizontal="center" vertical="top" shrinkToFit="1"/>
    </xf>
    <xf numFmtId="0" fontId="1" fillId="6" borderId="23" xfId="21" applyNumberFormat="1" applyFill="1" applyBorder="1" applyProtection="1">
      <alignment horizontal="left" vertical="top" wrapText="1"/>
    </xf>
    <xf numFmtId="164" fontId="1" fillId="6" borderId="23" xfId="22" applyNumberFormat="1" applyFill="1" applyBorder="1" applyProtection="1">
      <alignment horizontal="right" vertical="top" shrinkToFit="1"/>
    </xf>
    <xf numFmtId="164" fontId="5" fillId="6" borderId="23" xfId="23" applyNumberFormat="1" applyFill="1" applyBorder="1" applyProtection="1">
      <alignment horizontal="right" vertical="top" shrinkToFit="1"/>
    </xf>
    <xf numFmtId="49" fontId="2" fillId="6" borderId="23" xfId="16" applyNumberFormat="1" applyFill="1" applyBorder="1" applyProtection="1">
      <alignment horizontal="center" vertical="top" shrinkToFit="1"/>
    </xf>
    <xf numFmtId="0" fontId="2" fillId="6" borderId="23" xfId="17" applyNumberFormat="1" applyFill="1" applyBorder="1" applyProtection="1">
      <alignment horizontal="left" vertical="top" wrapText="1"/>
    </xf>
    <xf numFmtId="49" fontId="1" fillId="6" borderId="23" xfId="16" applyNumberFormat="1" applyFont="1" applyFill="1" applyBorder="1" applyProtection="1">
      <alignment horizontal="center" vertical="top" shrinkToFit="1"/>
    </xf>
    <xf numFmtId="0" fontId="1" fillId="6" borderId="23" xfId="17" applyNumberFormat="1" applyFont="1" applyFill="1" applyBorder="1" applyProtection="1">
      <alignment horizontal="left" vertical="top" wrapText="1"/>
    </xf>
    <xf numFmtId="164" fontId="1" fillId="6" borderId="23" xfId="18" applyNumberFormat="1" applyFont="1" applyFill="1" applyBorder="1" applyProtection="1">
      <alignment horizontal="right" vertical="top" shrinkToFit="1"/>
    </xf>
    <xf numFmtId="49" fontId="13" fillId="6" borderId="14" xfId="28" applyNumberFormat="1" applyFont="1" applyFill="1" applyProtection="1">
      <alignment horizontal="center" vertical="top" shrinkToFit="1"/>
    </xf>
    <xf numFmtId="0" fontId="13" fillId="6" borderId="15" xfId="29" applyNumberFormat="1" applyFont="1" applyFill="1" applyProtection="1">
      <alignment horizontal="left" vertical="top" wrapText="1"/>
    </xf>
    <xf numFmtId="164" fontId="13" fillId="6" borderId="15" xfId="22" applyNumberFormat="1" applyFont="1" applyFill="1" applyProtection="1">
      <alignment horizontal="right" vertical="top" shrinkToFit="1"/>
    </xf>
    <xf numFmtId="164" fontId="13" fillId="6" borderId="16" xfId="23" applyNumberFormat="1" applyFont="1" applyFill="1" applyProtection="1">
      <alignment horizontal="right" vertical="top" shrinkToFit="1"/>
    </xf>
    <xf numFmtId="49" fontId="13" fillId="6" borderId="14" xfId="30" applyNumberFormat="1" applyFont="1" applyFill="1" applyProtection="1">
      <alignment horizontal="center" vertical="top" shrinkToFit="1"/>
    </xf>
    <xf numFmtId="0" fontId="13" fillId="6" borderId="15" xfId="31" applyNumberFormat="1" applyFont="1" applyFill="1" applyProtection="1">
      <alignment horizontal="left" vertical="top" wrapText="1"/>
    </xf>
    <xf numFmtId="49" fontId="13" fillId="6" borderId="14" xfId="24" applyNumberFormat="1" applyFont="1" applyFill="1" applyProtection="1">
      <alignment horizontal="center" vertical="top" shrinkToFit="1"/>
    </xf>
    <xf numFmtId="0" fontId="13" fillId="6" borderId="15" xfId="25" applyNumberFormat="1" applyFont="1" applyFill="1" applyProtection="1">
      <alignment horizontal="left" vertical="top" wrapText="1"/>
    </xf>
    <xf numFmtId="49" fontId="13" fillId="6" borderId="14" xfId="26" applyNumberFormat="1" applyFont="1" applyFill="1" applyProtection="1">
      <alignment horizontal="center" vertical="top" shrinkToFit="1"/>
    </xf>
    <xf numFmtId="0" fontId="13" fillId="6" borderId="15" xfId="27" applyNumberFormat="1" applyFont="1" applyFill="1" applyProtection="1">
      <alignment horizontal="left" vertical="top" wrapText="1"/>
    </xf>
    <xf numFmtId="0" fontId="13" fillId="6" borderId="17" xfId="32" applyNumberFormat="1" applyFont="1" applyFill="1" applyProtection="1"/>
    <xf numFmtId="0" fontId="13" fillId="6" borderId="18" xfId="33" applyNumberFormat="1" applyFont="1" applyFill="1" applyProtection="1"/>
    <xf numFmtId="0" fontId="13" fillId="6" borderId="19" xfId="34" applyNumberFormat="1" applyFont="1" applyFill="1" applyProtection="1"/>
    <xf numFmtId="0" fontId="13" fillId="6" borderId="22" xfId="37" applyNumberFormat="1" applyFont="1" applyFill="1" applyProtection="1"/>
    <xf numFmtId="49" fontId="11" fillId="6" borderId="24" xfId="6" applyNumberFormat="1" applyFont="1" applyFill="1" applyBorder="1" applyProtection="1">
      <alignment horizontal="center" vertical="center" wrapText="1"/>
    </xf>
    <xf numFmtId="164" fontId="3" fillId="6" borderId="25" xfId="10" applyNumberFormat="1" applyFill="1" applyBorder="1" applyAlignment="1" applyProtection="1">
      <alignment horizontal="right" vertical="top" shrinkToFit="1"/>
    </xf>
    <xf numFmtId="164" fontId="10" fillId="6" borderId="0" xfId="0" applyNumberFormat="1" applyFont="1" applyFill="1" applyProtection="1">
      <protection locked="0"/>
    </xf>
    <xf numFmtId="164" fontId="10" fillId="6" borderId="0" xfId="0" applyNumberFormat="1" applyFont="1" applyFill="1" applyAlignment="1" applyProtection="1">
      <alignment vertical="top"/>
      <protection locked="0"/>
    </xf>
    <xf numFmtId="0" fontId="10" fillId="6" borderId="0" xfId="0" applyFont="1" applyFill="1" applyAlignment="1" applyProtection="1">
      <alignment vertical="top"/>
      <protection locked="0"/>
    </xf>
    <xf numFmtId="0" fontId="7" fillId="6" borderId="1" xfId="0" applyFont="1" applyFill="1" applyBorder="1" applyAlignment="1" applyProtection="1">
      <alignment horizontal="center" vertical="center" wrapText="1"/>
    </xf>
    <xf numFmtId="49" fontId="11" fillId="6" borderId="23" xfId="3" applyNumberFormat="1" applyFont="1" applyFill="1" applyBorder="1" applyAlignment="1" applyProtection="1">
      <alignment horizontal="center" vertical="center" wrapText="1"/>
    </xf>
    <xf numFmtId="49" fontId="11" fillId="6" borderId="23" xfId="4" applyNumberFormat="1" applyFont="1" applyFill="1" applyBorder="1" applyProtection="1">
      <alignment horizontal="center" vertical="center" wrapText="1"/>
    </xf>
    <xf numFmtId="49" fontId="11" fillId="6" borderId="23" xfId="4" applyFont="1" applyFill="1" applyBorder="1">
      <alignment horizontal="center" vertical="center" wrapText="1"/>
    </xf>
    <xf numFmtId="0" fontId="7" fillId="6" borderId="1" xfId="0" applyFont="1" applyFill="1" applyBorder="1" applyAlignment="1" applyProtection="1">
      <alignment horizontal="center" vertical="top" wrapText="1"/>
    </xf>
    <xf numFmtId="49" fontId="11" fillId="6" borderId="23" xfId="2" applyNumberFormat="1" applyFont="1" applyFill="1" applyBorder="1" applyProtection="1">
      <alignment horizontal="center" vertical="center" wrapText="1"/>
    </xf>
    <xf numFmtId="49" fontId="11" fillId="6" borderId="23" xfId="2" applyFont="1" applyFill="1" applyBorder="1">
      <alignment horizontal="center" vertical="center" wrapText="1"/>
    </xf>
    <xf numFmtId="49" fontId="11" fillId="6" borderId="23" xfId="3" applyNumberFormat="1" applyFont="1" applyFill="1" applyBorder="1" applyProtection="1">
      <alignment horizontal="center" vertical="center" wrapText="1"/>
    </xf>
    <xf numFmtId="49" fontId="11" fillId="6" borderId="23" xfId="3" applyFont="1" applyFill="1" applyBorder="1">
      <alignment horizontal="center" vertical="center" wrapText="1"/>
    </xf>
  </cellXfs>
  <cellStyles count="66">
    <cellStyle name="br" xfId="40"/>
    <cellStyle name="col" xfId="39"/>
    <cellStyle name="ex58" xfId="43"/>
    <cellStyle name="ex59" xfId="44"/>
    <cellStyle name="ex60" xfId="8"/>
    <cellStyle name="ex61" xfId="9"/>
    <cellStyle name="ex62" xfId="45"/>
    <cellStyle name="ex63" xfId="46"/>
    <cellStyle name="ex64" xfId="12"/>
    <cellStyle name="ex65" xfId="13"/>
    <cellStyle name="ex66" xfId="47"/>
    <cellStyle name="ex67" xfId="48"/>
    <cellStyle name="ex68" xfId="16"/>
    <cellStyle name="ex69" xfId="17"/>
    <cellStyle name="ex70" xfId="49"/>
    <cellStyle name="ex71" xfId="50"/>
    <cellStyle name="ex72" xfId="20"/>
    <cellStyle name="ex73" xfId="21"/>
    <cellStyle name="ex74" xfId="51"/>
    <cellStyle name="ex75" xfId="52"/>
    <cellStyle name="ex76" xfId="28"/>
    <cellStyle name="ex77" xfId="29"/>
    <cellStyle name="ex78" xfId="53"/>
    <cellStyle name="ex79" xfId="54"/>
    <cellStyle name="ex80" xfId="30"/>
    <cellStyle name="ex81" xfId="31"/>
    <cellStyle name="ex82" xfId="55"/>
    <cellStyle name="ex83" xfId="56"/>
    <cellStyle name="ex84" xfId="24"/>
    <cellStyle name="ex85" xfId="25"/>
    <cellStyle name="ex86" xfId="57"/>
    <cellStyle name="ex87" xfId="58"/>
    <cellStyle name="ex88" xfId="26"/>
    <cellStyle name="ex89" xfId="27"/>
    <cellStyle name="ex90" xfId="59"/>
    <cellStyle name="ex91" xfId="60"/>
    <cellStyle name="ex92" xfId="61"/>
    <cellStyle name="ex93" xfId="62"/>
    <cellStyle name="ex94" xfId="63"/>
    <cellStyle name="ex95" xfId="64"/>
    <cellStyle name="st100" xfId="14"/>
    <cellStyle name="st101" xfId="15"/>
    <cellStyle name="st102" xfId="18"/>
    <cellStyle name="st103" xfId="19"/>
    <cellStyle name="st104" xfId="22"/>
    <cellStyle name="st105" xfId="23"/>
    <cellStyle name="st106" xfId="65"/>
    <cellStyle name="st57" xfId="1"/>
    <cellStyle name="st96" xfId="35"/>
    <cellStyle name="st97" xfId="36"/>
    <cellStyle name="st98" xfId="10"/>
    <cellStyle name="st99" xfId="11"/>
    <cellStyle name="style0" xfId="41"/>
    <cellStyle name="td" xfId="42"/>
    <cellStyle name="tr" xfId="38"/>
    <cellStyle name="xl_bot_header" xfId="6"/>
    <cellStyle name="xl_bot_left_header" xfId="5"/>
    <cellStyle name="xl_bot_right_header" xfId="7"/>
    <cellStyle name="xl_top_header" xfId="3"/>
    <cellStyle name="xl_top_left_header" xfId="2"/>
    <cellStyle name="xl_top_right_header" xfId="4"/>
    <cellStyle name="xl_total_bot" xfId="37"/>
    <cellStyle name="xl_total_top" xfId="33"/>
    <cellStyle name="xl_total_top_left" xfId="32"/>
    <cellStyle name="xl_total_top_right" xfId="34"/>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1"/>
  <sheetViews>
    <sheetView showGridLines="0" tabSelected="1" zoomScaleNormal="100" workbookViewId="0">
      <pane ySplit="7" topLeftCell="A8" activePane="bottomLeft" state="frozen"/>
      <selection pane="bottomLeft" activeCell="K10" sqref="K10"/>
    </sheetView>
  </sheetViews>
  <sheetFormatPr defaultRowHeight="15" outlineLevelRow="6" x14ac:dyDescent="0.25"/>
  <cols>
    <col min="1" max="1" width="23.85546875" style="40" customWidth="1"/>
    <col min="2" max="2" width="40.7109375" style="40" customWidth="1"/>
    <col min="3" max="5" width="17.7109375" style="40" customWidth="1"/>
    <col min="6" max="6" width="10.5703125" style="40" customWidth="1"/>
    <col min="7" max="7" width="11" style="40" customWidth="1"/>
    <col min="8" max="8" width="10.5703125" style="40" hidden="1" customWidth="1"/>
    <col min="9" max="9" width="19" style="40" hidden="1" customWidth="1"/>
    <col min="10" max="10" width="9.140625" style="40" hidden="1" customWidth="1"/>
    <col min="11" max="11" width="9.140625" style="40" customWidth="1"/>
    <col min="12" max="16384" width="9.140625" style="40"/>
  </cols>
  <sheetData>
    <row r="1" spans="1:11" s="35" customFormat="1" ht="15.75" x14ac:dyDescent="0.25">
      <c r="A1" s="71" t="s">
        <v>474</v>
      </c>
      <c r="B1" s="71"/>
      <c r="C1" s="71"/>
      <c r="D1" s="71"/>
      <c r="E1" s="71"/>
      <c r="F1" s="71"/>
      <c r="G1" s="71"/>
      <c r="H1" s="34"/>
      <c r="I1" s="34"/>
    </row>
    <row r="2" spans="1:11" s="35" customFormat="1" ht="15.75" x14ac:dyDescent="0.25">
      <c r="A2" s="71" t="s">
        <v>467</v>
      </c>
      <c r="B2" s="71"/>
      <c r="C2" s="71"/>
      <c r="D2" s="71"/>
      <c r="E2" s="71"/>
      <c r="F2" s="71"/>
      <c r="G2" s="71"/>
      <c r="H2" s="34"/>
      <c r="I2" s="34"/>
    </row>
    <row r="3" spans="1:11" s="35" customFormat="1" ht="15.75" customHeight="1" x14ac:dyDescent="0.25">
      <c r="A3" s="75" t="s">
        <v>475</v>
      </c>
      <c r="B3" s="75"/>
      <c r="C3" s="75"/>
      <c r="D3" s="75"/>
      <c r="E3" s="75"/>
      <c r="F3" s="75"/>
      <c r="G3" s="75"/>
      <c r="H3" s="36"/>
      <c r="I3" s="36"/>
    </row>
    <row r="4" spans="1:11" s="35" customFormat="1" ht="25.5" customHeight="1" x14ac:dyDescent="0.25">
      <c r="A4" s="37" t="s">
        <v>476</v>
      </c>
      <c r="B4" s="38"/>
      <c r="C4" s="39"/>
      <c r="D4" s="37"/>
      <c r="E4" s="39"/>
      <c r="F4" s="37"/>
      <c r="G4" s="37"/>
      <c r="H4" s="34"/>
      <c r="I4" s="34"/>
    </row>
    <row r="5" spans="1:11" ht="25.7" customHeight="1" x14ac:dyDescent="0.25">
      <c r="A5" s="76" t="s">
        <v>0</v>
      </c>
      <c r="B5" s="78" t="s">
        <v>1</v>
      </c>
      <c r="C5" s="78" t="s">
        <v>477</v>
      </c>
      <c r="D5" s="72" t="s">
        <v>478</v>
      </c>
      <c r="E5" s="73" t="s">
        <v>479</v>
      </c>
      <c r="F5" s="73" t="s">
        <v>470</v>
      </c>
      <c r="G5" s="73" t="s">
        <v>471</v>
      </c>
    </row>
    <row r="6" spans="1:11" x14ac:dyDescent="0.25">
      <c r="A6" s="77"/>
      <c r="B6" s="78"/>
      <c r="C6" s="79"/>
      <c r="D6" s="72"/>
      <c r="E6" s="74"/>
      <c r="F6" s="74"/>
      <c r="G6" s="74"/>
    </row>
    <row r="7" spans="1:11" x14ac:dyDescent="0.25">
      <c r="A7" s="1" t="s">
        <v>2</v>
      </c>
      <c r="B7" s="2" t="s">
        <v>3</v>
      </c>
      <c r="C7" s="2" t="s">
        <v>4</v>
      </c>
      <c r="D7" s="66" t="s">
        <v>5</v>
      </c>
      <c r="E7" s="3" t="s">
        <v>6</v>
      </c>
      <c r="F7" s="3" t="s">
        <v>468</v>
      </c>
      <c r="G7" s="3" t="s">
        <v>469</v>
      </c>
    </row>
    <row r="8" spans="1:11" ht="31.5" x14ac:dyDescent="0.25">
      <c r="A8" s="4" t="s">
        <v>472</v>
      </c>
      <c r="B8" s="5" t="s">
        <v>473</v>
      </c>
      <c r="C8" s="32">
        <v>2740237.37928</v>
      </c>
      <c r="D8" s="32">
        <v>475646.3</v>
      </c>
      <c r="E8" s="33">
        <v>397723.60466000001</v>
      </c>
      <c r="F8" s="32">
        <f>+E8/C8*100</f>
        <v>14.514202589430491</v>
      </c>
      <c r="G8" s="32">
        <f>+E8/D8*100</f>
        <v>83.617512563432115</v>
      </c>
      <c r="H8" s="68">
        <f>C9+C233</f>
        <v>2740237.37928</v>
      </c>
      <c r="I8" s="68">
        <f>D9+D233</f>
        <v>475646.29355</v>
      </c>
      <c r="J8" s="68">
        <f>E9+E233</f>
        <v>397723.60466000001</v>
      </c>
    </row>
    <row r="9" spans="1:11" ht="28.5" x14ac:dyDescent="0.25">
      <c r="A9" s="6" t="s">
        <v>7</v>
      </c>
      <c r="B9" s="7" t="s">
        <v>8</v>
      </c>
      <c r="C9" s="26">
        <v>342000</v>
      </c>
      <c r="D9" s="67">
        <v>77379.392999999996</v>
      </c>
      <c r="E9" s="27">
        <v>68663.17164</v>
      </c>
      <c r="F9" s="26">
        <f>+E9/C9*100</f>
        <v>20.076950771929823</v>
      </c>
      <c r="G9" s="26">
        <f>+E9/D9*100</f>
        <v>88.735733091108642</v>
      </c>
      <c r="H9" s="68"/>
    </row>
    <row r="10" spans="1:11" outlineLevel="1" x14ac:dyDescent="0.25">
      <c r="A10" s="8" t="s">
        <v>9</v>
      </c>
      <c r="B10" s="9" t="s">
        <v>10</v>
      </c>
      <c r="C10" s="28">
        <v>202216</v>
      </c>
      <c r="D10" s="28">
        <v>50172</v>
      </c>
      <c r="E10" s="29">
        <v>39811.281470000002</v>
      </c>
      <c r="F10" s="28">
        <f>+E10/C10*100</f>
        <v>19.687503199548999</v>
      </c>
      <c r="G10" s="28">
        <f>+E10/D10*100</f>
        <v>79.349600314916685</v>
      </c>
      <c r="H10" s="68">
        <f>C10+C62+C80+C92+C99+C106+C111+C116+C123+C138+C150+C154+C168+C170+C184+C189+C208+C213+C218+C222</f>
        <v>342000</v>
      </c>
      <c r="I10" s="68">
        <f>SUM(D10+D62+D80+D92+D99+D106+D111+D116+D123+D138+D150+D154+D168+D170+D184+D189+D208+D213+D218+D222)</f>
        <v>77379.399999999994</v>
      </c>
      <c r="J10" s="68">
        <f>E10+E62+E80+E92+E99+E106+E111+E116+E123+E138+E150+E154+E168+E170+E184+E189+E208+E213+E218+E222</f>
        <v>68883.906210000001</v>
      </c>
      <c r="K10" s="68"/>
    </row>
    <row r="11" spans="1:11" outlineLevel="2" x14ac:dyDescent="0.25">
      <c r="A11" s="11" t="s">
        <v>11</v>
      </c>
      <c r="B11" s="12" t="s">
        <v>12</v>
      </c>
      <c r="C11" s="41">
        <v>202216</v>
      </c>
      <c r="D11" s="41">
        <v>50172</v>
      </c>
      <c r="E11" s="42">
        <v>39811.281470000002</v>
      </c>
      <c r="F11" s="28">
        <f>+E11/C11*100</f>
        <v>19.687503199548999</v>
      </c>
      <c r="G11" s="28">
        <f>+E11/D11*100</f>
        <v>79.349600314916685</v>
      </c>
    </row>
    <row r="12" spans="1:11" ht="318.75" outlineLevel="3" x14ac:dyDescent="0.25">
      <c r="A12" s="43" t="s">
        <v>13</v>
      </c>
      <c r="B12" s="44" t="s">
        <v>480</v>
      </c>
      <c r="C12" s="45">
        <v>99296</v>
      </c>
      <c r="D12" s="45">
        <v>25000</v>
      </c>
      <c r="E12" s="46">
        <v>20212.957259999999</v>
      </c>
      <c r="F12" s="45">
        <f>+E12/C12*100</f>
        <v>20.356265368192073</v>
      </c>
      <c r="G12" s="45">
        <f>+E12/D12*100</f>
        <v>80.851829039999998</v>
      </c>
    </row>
    <row r="13" spans="1:11" ht="242.25" hidden="1" outlineLevel="6" x14ac:dyDescent="0.25">
      <c r="A13" s="18" t="s">
        <v>15</v>
      </c>
      <c r="B13" s="19" t="s">
        <v>14</v>
      </c>
      <c r="C13" s="16">
        <v>175880</v>
      </c>
      <c r="D13" s="16">
        <v>36770</v>
      </c>
      <c r="E13" s="17">
        <v>0</v>
      </c>
      <c r="F13" s="17">
        <f t="shared" ref="F13:F50" si="0">+E13/C13*100</f>
        <v>0</v>
      </c>
      <c r="G13" s="17">
        <f t="shared" ref="G13:G50" si="1">+E13/D13*100</f>
        <v>0</v>
      </c>
    </row>
    <row r="14" spans="1:11" hidden="1" outlineLevel="6" x14ac:dyDescent="0.25">
      <c r="A14" s="20" t="s">
        <v>15</v>
      </c>
      <c r="B14" s="21"/>
      <c r="C14" s="16">
        <v>175880</v>
      </c>
      <c r="D14" s="16">
        <v>36770</v>
      </c>
      <c r="E14" s="17">
        <v>0</v>
      </c>
      <c r="F14" s="17">
        <f t="shared" si="0"/>
        <v>0</v>
      </c>
      <c r="G14" s="17">
        <f t="shared" si="1"/>
        <v>0</v>
      </c>
    </row>
    <row r="15" spans="1:11" ht="280.5" hidden="1" outlineLevel="4" x14ac:dyDescent="0.25">
      <c r="A15" s="22" t="s">
        <v>16</v>
      </c>
      <c r="B15" s="23" t="s">
        <v>17</v>
      </c>
      <c r="C15" s="16">
        <v>0</v>
      </c>
      <c r="D15" s="16">
        <v>0</v>
      </c>
      <c r="E15" s="17">
        <v>22157.601610000002</v>
      </c>
      <c r="F15" s="17" t="e">
        <f t="shared" si="0"/>
        <v>#DIV/0!</v>
      </c>
      <c r="G15" s="17" t="e">
        <f t="shared" si="1"/>
        <v>#DIV/0!</v>
      </c>
    </row>
    <row r="16" spans="1:11" ht="280.5" hidden="1" outlineLevel="6" x14ac:dyDescent="0.25">
      <c r="A16" s="18" t="s">
        <v>18</v>
      </c>
      <c r="B16" s="19" t="s">
        <v>19</v>
      </c>
      <c r="C16" s="16">
        <v>0</v>
      </c>
      <c r="D16" s="16">
        <v>0</v>
      </c>
      <c r="E16" s="17">
        <v>22157.601610000002</v>
      </c>
      <c r="F16" s="17" t="e">
        <f t="shared" si="0"/>
        <v>#DIV/0!</v>
      </c>
      <c r="G16" s="17" t="e">
        <f t="shared" si="1"/>
        <v>#DIV/0!</v>
      </c>
    </row>
    <row r="17" spans="1:7" hidden="1" outlineLevel="6" x14ac:dyDescent="0.25">
      <c r="A17" s="20" t="s">
        <v>18</v>
      </c>
      <c r="B17" s="21"/>
      <c r="C17" s="16">
        <v>0</v>
      </c>
      <c r="D17" s="16">
        <v>0</v>
      </c>
      <c r="E17" s="17">
        <v>22157.601610000002</v>
      </c>
      <c r="F17" s="17" t="e">
        <f t="shared" si="0"/>
        <v>#DIV/0!</v>
      </c>
      <c r="G17" s="17" t="e">
        <f t="shared" si="1"/>
        <v>#DIV/0!</v>
      </c>
    </row>
    <row r="18" spans="1:7" ht="280.5" hidden="1" outlineLevel="4" x14ac:dyDescent="0.25">
      <c r="A18" s="22" t="s">
        <v>20</v>
      </c>
      <c r="B18" s="23" t="s">
        <v>21</v>
      </c>
      <c r="C18" s="16">
        <v>0</v>
      </c>
      <c r="D18" s="16">
        <v>0</v>
      </c>
      <c r="E18" s="17">
        <v>1.1306400000000001</v>
      </c>
      <c r="F18" s="17" t="e">
        <f t="shared" si="0"/>
        <v>#DIV/0!</v>
      </c>
      <c r="G18" s="17" t="e">
        <f t="shared" si="1"/>
        <v>#DIV/0!</v>
      </c>
    </row>
    <row r="19" spans="1:7" ht="280.5" hidden="1" outlineLevel="6" x14ac:dyDescent="0.25">
      <c r="A19" s="18" t="s">
        <v>22</v>
      </c>
      <c r="B19" s="19" t="s">
        <v>23</v>
      </c>
      <c r="C19" s="16">
        <v>0</v>
      </c>
      <c r="D19" s="16">
        <v>0</v>
      </c>
      <c r="E19" s="17">
        <v>1.1306400000000001</v>
      </c>
      <c r="F19" s="17" t="e">
        <f t="shared" si="0"/>
        <v>#DIV/0!</v>
      </c>
      <c r="G19" s="17" t="e">
        <f t="shared" si="1"/>
        <v>#DIV/0!</v>
      </c>
    </row>
    <row r="20" spans="1:7" hidden="1" outlineLevel="6" x14ac:dyDescent="0.25">
      <c r="A20" s="20" t="s">
        <v>22</v>
      </c>
      <c r="B20" s="21"/>
      <c r="C20" s="16">
        <v>0</v>
      </c>
      <c r="D20" s="16">
        <v>0</v>
      </c>
      <c r="E20" s="17">
        <v>1.1306400000000001</v>
      </c>
      <c r="F20" s="17" t="e">
        <f t="shared" si="0"/>
        <v>#DIV/0!</v>
      </c>
      <c r="G20" s="17" t="e">
        <f t="shared" si="1"/>
        <v>#DIV/0!</v>
      </c>
    </row>
    <row r="21" spans="1:7" ht="216.75" outlineLevel="3" collapsed="1" x14ac:dyDescent="0.25">
      <c r="A21" s="43" t="s">
        <v>24</v>
      </c>
      <c r="B21" s="44" t="s">
        <v>25</v>
      </c>
      <c r="C21" s="45">
        <v>389</v>
      </c>
      <c r="D21" s="45">
        <v>20</v>
      </c>
      <c r="E21" s="46">
        <v>15.45321</v>
      </c>
      <c r="F21" s="45">
        <f t="shared" si="0"/>
        <v>3.9725475578406173</v>
      </c>
      <c r="G21" s="45">
        <f t="shared" si="1"/>
        <v>77.266049999999993</v>
      </c>
    </row>
    <row r="22" spans="1:7" ht="114.75" hidden="1" outlineLevel="6" x14ac:dyDescent="0.25">
      <c r="A22" s="18" t="s">
        <v>26</v>
      </c>
      <c r="B22" s="19" t="s">
        <v>27</v>
      </c>
      <c r="C22" s="16">
        <v>505</v>
      </c>
      <c r="D22" s="16">
        <v>150</v>
      </c>
      <c r="E22" s="17">
        <v>0</v>
      </c>
      <c r="F22" s="17">
        <f t="shared" si="0"/>
        <v>0</v>
      </c>
      <c r="G22" s="17">
        <f t="shared" si="1"/>
        <v>0</v>
      </c>
    </row>
    <row r="23" spans="1:7" hidden="1" outlineLevel="6" x14ac:dyDescent="0.25">
      <c r="A23" s="20" t="s">
        <v>26</v>
      </c>
      <c r="B23" s="21"/>
      <c r="C23" s="16">
        <v>505</v>
      </c>
      <c r="D23" s="16">
        <v>150</v>
      </c>
      <c r="E23" s="17">
        <v>0</v>
      </c>
      <c r="F23" s="17">
        <f t="shared" si="0"/>
        <v>0</v>
      </c>
      <c r="G23" s="17">
        <f t="shared" si="1"/>
        <v>0</v>
      </c>
    </row>
    <row r="24" spans="1:7" ht="216.75" hidden="1" outlineLevel="4" x14ac:dyDescent="0.25">
      <c r="A24" s="22" t="s">
        <v>28</v>
      </c>
      <c r="B24" s="23" t="s">
        <v>29</v>
      </c>
      <c r="C24" s="16">
        <v>0</v>
      </c>
      <c r="D24" s="16">
        <v>0</v>
      </c>
      <c r="E24" s="17">
        <v>18.763400000000001</v>
      </c>
      <c r="F24" s="17" t="e">
        <f t="shared" si="0"/>
        <v>#DIV/0!</v>
      </c>
      <c r="G24" s="17" t="e">
        <f t="shared" si="1"/>
        <v>#DIV/0!</v>
      </c>
    </row>
    <row r="25" spans="1:7" ht="216.75" hidden="1" outlineLevel="6" x14ac:dyDescent="0.25">
      <c r="A25" s="18" t="s">
        <v>30</v>
      </c>
      <c r="B25" s="19" t="s">
        <v>31</v>
      </c>
      <c r="C25" s="16">
        <v>0</v>
      </c>
      <c r="D25" s="16">
        <v>0</v>
      </c>
      <c r="E25" s="17">
        <v>18.763400000000001</v>
      </c>
      <c r="F25" s="17" t="e">
        <f t="shared" si="0"/>
        <v>#DIV/0!</v>
      </c>
      <c r="G25" s="17" t="e">
        <f t="shared" si="1"/>
        <v>#DIV/0!</v>
      </c>
    </row>
    <row r="26" spans="1:7" hidden="1" outlineLevel="6" x14ac:dyDescent="0.25">
      <c r="A26" s="20" t="s">
        <v>30</v>
      </c>
      <c r="B26" s="21"/>
      <c r="C26" s="16">
        <v>0</v>
      </c>
      <c r="D26" s="16">
        <v>0</v>
      </c>
      <c r="E26" s="17">
        <v>18.763400000000001</v>
      </c>
      <c r="F26" s="17" t="e">
        <f t="shared" si="0"/>
        <v>#DIV/0!</v>
      </c>
      <c r="G26" s="17" t="e">
        <f t="shared" si="1"/>
        <v>#DIV/0!</v>
      </c>
    </row>
    <row r="27" spans="1:7" ht="178.5" outlineLevel="3" collapsed="1" x14ac:dyDescent="0.25">
      <c r="A27" s="43" t="s">
        <v>32</v>
      </c>
      <c r="B27" s="44" t="s">
        <v>33</v>
      </c>
      <c r="C27" s="45">
        <v>971</v>
      </c>
      <c r="D27" s="45">
        <v>120</v>
      </c>
      <c r="E27" s="46">
        <v>43.813870000000001</v>
      </c>
      <c r="F27" s="45">
        <f t="shared" si="0"/>
        <v>4.5122420185375907</v>
      </c>
      <c r="G27" s="45">
        <f t="shared" si="1"/>
        <v>36.511558333333333</v>
      </c>
    </row>
    <row r="28" spans="1:7" ht="102" hidden="1" outlineLevel="6" x14ac:dyDescent="0.25">
      <c r="A28" s="18" t="s">
        <v>34</v>
      </c>
      <c r="B28" s="19" t="s">
        <v>35</v>
      </c>
      <c r="C28" s="16">
        <v>1060</v>
      </c>
      <c r="D28" s="16">
        <v>131</v>
      </c>
      <c r="E28" s="17">
        <v>0</v>
      </c>
      <c r="F28" s="17">
        <f t="shared" si="0"/>
        <v>0</v>
      </c>
      <c r="G28" s="17">
        <f t="shared" si="1"/>
        <v>0</v>
      </c>
    </row>
    <row r="29" spans="1:7" hidden="1" outlineLevel="6" x14ac:dyDescent="0.25">
      <c r="A29" s="20" t="s">
        <v>34</v>
      </c>
      <c r="B29" s="21"/>
      <c r="C29" s="16">
        <v>1060</v>
      </c>
      <c r="D29" s="16">
        <v>131</v>
      </c>
      <c r="E29" s="17">
        <v>0</v>
      </c>
      <c r="F29" s="17">
        <f t="shared" si="0"/>
        <v>0</v>
      </c>
      <c r="G29" s="17">
        <f t="shared" si="1"/>
        <v>0</v>
      </c>
    </row>
    <row r="30" spans="1:7" ht="204" hidden="1" outlineLevel="4" x14ac:dyDescent="0.25">
      <c r="A30" s="22" t="s">
        <v>36</v>
      </c>
      <c r="B30" s="23" t="s">
        <v>37</v>
      </c>
      <c r="C30" s="16">
        <v>0</v>
      </c>
      <c r="D30" s="16">
        <v>0</v>
      </c>
      <c r="E30" s="17">
        <v>117.48305000000001</v>
      </c>
      <c r="F30" s="17" t="e">
        <f t="shared" si="0"/>
        <v>#DIV/0!</v>
      </c>
      <c r="G30" s="17" t="e">
        <f t="shared" si="1"/>
        <v>#DIV/0!</v>
      </c>
    </row>
    <row r="31" spans="1:7" hidden="1" outlineLevel="6" x14ac:dyDescent="0.25">
      <c r="A31" s="18" t="s">
        <v>38</v>
      </c>
      <c r="B31" s="19" t="s">
        <v>38</v>
      </c>
      <c r="C31" s="16">
        <v>0</v>
      </c>
      <c r="D31" s="16">
        <v>0</v>
      </c>
      <c r="E31" s="17">
        <v>117.48305000000001</v>
      </c>
      <c r="F31" s="17" t="e">
        <f t="shared" si="0"/>
        <v>#DIV/0!</v>
      </c>
      <c r="G31" s="17" t="e">
        <f t="shared" si="1"/>
        <v>#DIV/0!</v>
      </c>
    </row>
    <row r="32" spans="1:7" hidden="1" outlineLevel="6" x14ac:dyDescent="0.25">
      <c r="A32" s="20" t="s">
        <v>38</v>
      </c>
      <c r="B32" s="21"/>
      <c r="C32" s="16">
        <v>0</v>
      </c>
      <c r="D32" s="16">
        <v>0</v>
      </c>
      <c r="E32" s="17">
        <v>117.48305000000001</v>
      </c>
      <c r="F32" s="17" t="e">
        <f t="shared" si="0"/>
        <v>#DIV/0!</v>
      </c>
      <c r="G32" s="17" t="e">
        <f t="shared" si="1"/>
        <v>#DIV/0!</v>
      </c>
    </row>
    <row r="33" spans="1:7" ht="204" hidden="1" outlineLevel="4" x14ac:dyDescent="0.25">
      <c r="A33" s="22" t="s">
        <v>39</v>
      </c>
      <c r="B33" s="23" t="s">
        <v>40</v>
      </c>
      <c r="C33" s="16">
        <v>0</v>
      </c>
      <c r="D33" s="16">
        <v>0</v>
      </c>
      <c r="E33" s="17">
        <v>0.35271000000000002</v>
      </c>
      <c r="F33" s="17" t="e">
        <f t="shared" si="0"/>
        <v>#DIV/0!</v>
      </c>
      <c r="G33" s="17" t="e">
        <f t="shared" si="1"/>
        <v>#DIV/0!</v>
      </c>
    </row>
    <row r="34" spans="1:7" ht="204" hidden="1" outlineLevel="6" x14ac:dyDescent="0.25">
      <c r="A34" s="18" t="s">
        <v>41</v>
      </c>
      <c r="B34" s="19" t="s">
        <v>42</v>
      </c>
      <c r="C34" s="16">
        <v>0</v>
      </c>
      <c r="D34" s="16">
        <v>0</v>
      </c>
      <c r="E34" s="17">
        <v>0.35271000000000002</v>
      </c>
      <c r="F34" s="17" t="e">
        <f t="shared" si="0"/>
        <v>#DIV/0!</v>
      </c>
      <c r="G34" s="17" t="e">
        <f t="shared" si="1"/>
        <v>#DIV/0!</v>
      </c>
    </row>
    <row r="35" spans="1:7" hidden="1" outlineLevel="6" x14ac:dyDescent="0.25">
      <c r="A35" s="20" t="s">
        <v>41</v>
      </c>
      <c r="B35" s="21"/>
      <c r="C35" s="16">
        <v>0</v>
      </c>
      <c r="D35" s="16">
        <v>0</v>
      </c>
      <c r="E35" s="17">
        <v>0.35271000000000002</v>
      </c>
      <c r="F35" s="17" t="e">
        <f t="shared" si="0"/>
        <v>#DIV/0!</v>
      </c>
      <c r="G35" s="17" t="e">
        <f t="shared" si="1"/>
        <v>#DIV/0!</v>
      </c>
    </row>
    <row r="36" spans="1:7" ht="102" outlineLevel="3" collapsed="1" x14ac:dyDescent="0.25">
      <c r="A36" s="43" t="s">
        <v>43</v>
      </c>
      <c r="B36" s="44" t="s">
        <v>44</v>
      </c>
      <c r="C36" s="45">
        <v>73</v>
      </c>
      <c r="D36" s="45">
        <v>20</v>
      </c>
      <c r="E36" s="46">
        <v>17.032050000000002</v>
      </c>
      <c r="F36" s="45">
        <f t="shared" si="0"/>
        <v>23.331575342465754</v>
      </c>
      <c r="G36" s="45">
        <f t="shared" si="1"/>
        <v>85.160250000000005</v>
      </c>
    </row>
    <row r="37" spans="1:7" ht="102" hidden="1" outlineLevel="6" x14ac:dyDescent="0.25">
      <c r="A37" s="18" t="s">
        <v>45</v>
      </c>
      <c r="B37" s="19" t="s">
        <v>44</v>
      </c>
      <c r="C37" s="16">
        <v>70</v>
      </c>
      <c r="D37" s="16">
        <v>6</v>
      </c>
      <c r="E37" s="17">
        <v>0</v>
      </c>
      <c r="F37" s="17">
        <f t="shared" si="0"/>
        <v>0</v>
      </c>
      <c r="G37" s="17">
        <f t="shared" si="1"/>
        <v>0</v>
      </c>
    </row>
    <row r="38" spans="1:7" hidden="1" outlineLevel="6" x14ac:dyDescent="0.25">
      <c r="A38" s="20" t="s">
        <v>45</v>
      </c>
      <c r="B38" s="21"/>
      <c r="C38" s="16">
        <v>70</v>
      </c>
      <c r="D38" s="16">
        <v>6</v>
      </c>
      <c r="E38" s="17">
        <v>0</v>
      </c>
      <c r="F38" s="17">
        <f t="shared" si="0"/>
        <v>0</v>
      </c>
      <c r="G38" s="17">
        <f t="shared" si="1"/>
        <v>0</v>
      </c>
    </row>
    <row r="39" spans="1:7" ht="140.25" hidden="1" outlineLevel="4" x14ac:dyDescent="0.25">
      <c r="A39" s="22" t="s">
        <v>46</v>
      </c>
      <c r="B39" s="23" t="s">
        <v>47</v>
      </c>
      <c r="C39" s="16">
        <v>0</v>
      </c>
      <c r="D39" s="16">
        <v>0</v>
      </c>
      <c r="E39" s="17">
        <v>18.4407</v>
      </c>
      <c r="F39" s="17" t="e">
        <f t="shared" si="0"/>
        <v>#DIV/0!</v>
      </c>
      <c r="G39" s="17" t="e">
        <f t="shared" si="1"/>
        <v>#DIV/0!</v>
      </c>
    </row>
    <row r="40" spans="1:7" ht="140.25" hidden="1" outlineLevel="6" x14ac:dyDescent="0.25">
      <c r="A40" s="18" t="s">
        <v>48</v>
      </c>
      <c r="B40" s="19" t="s">
        <v>49</v>
      </c>
      <c r="C40" s="16">
        <v>0</v>
      </c>
      <c r="D40" s="16">
        <v>0</v>
      </c>
      <c r="E40" s="17">
        <v>18.4407</v>
      </c>
      <c r="F40" s="17" t="e">
        <f t="shared" si="0"/>
        <v>#DIV/0!</v>
      </c>
      <c r="G40" s="17" t="e">
        <f t="shared" si="1"/>
        <v>#DIV/0!</v>
      </c>
    </row>
    <row r="41" spans="1:7" hidden="1" outlineLevel="6" x14ac:dyDescent="0.25">
      <c r="A41" s="20" t="s">
        <v>48</v>
      </c>
      <c r="B41" s="21"/>
      <c r="C41" s="16">
        <v>0</v>
      </c>
      <c r="D41" s="16">
        <v>0</v>
      </c>
      <c r="E41" s="17">
        <v>18.4407</v>
      </c>
      <c r="F41" s="17" t="e">
        <f t="shared" si="0"/>
        <v>#DIV/0!</v>
      </c>
      <c r="G41" s="17" t="e">
        <f t="shared" si="1"/>
        <v>#DIV/0!</v>
      </c>
    </row>
    <row r="42" spans="1:7" ht="409.5" outlineLevel="3" collapsed="1" x14ac:dyDescent="0.25">
      <c r="A42" s="43" t="s">
        <v>50</v>
      </c>
      <c r="B42" s="44" t="s">
        <v>481</v>
      </c>
      <c r="C42" s="45">
        <v>296</v>
      </c>
      <c r="D42" s="45">
        <v>12</v>
      </c>
      <c r="E42" s="46">
        <v>161.30877000000001</v>
      </c>
      <c r="F42" s="45">
        <f t="shared" si="0"/>
        <v>54.496206081081091</v>
      </c>
      <c r="G42" s="45">
        <f t="shared" si="1"/>
        <v>1344.23975</v>
      </c>
    </row>
    <row r="43" spans="1:7" ht="165.75" hidden="1" outlineLevel="6" x14ac:dyDescent="0.25">
      <c r="A43" s="18" t="s">
        <v>52</v>
      </c>
      <c r="B43" s="19" t="s">
        <v>53</v>
      </c>
      <c r="C43" s="16">
        <v>940</v>
      </c>
      <c r="D43" s="16">
        <v>138</v>
      </c>
      <c r="E43" s="17">
        <v>0</v>
      </c>
      <c r="F43" s="17">
        <f t="shared" si="0"/>
        <v>0</v>
      </c>
      <c r="G43" s="17">
        <f t="shared" si="1"/>
        <v>0</v>
      </c>
    </row>
    <row r="44" spans="1:7" hidden="1" outlineLevel="6" x14ac:dyDescent="0.25">
      <c r="A44" s="20" t="s">
        <v>52</v>
      </c>
      <c r="B44" s="21"/>
      <c r="C44" s="16">
        <v>940</v>
      </c>
      <c r="D44" s="16">
        <v>138</v>
      </c>
      <c r="E44" s="17">
        <v>0</v>
      </c>
      <c r="F44" s="17">
        <f t="shared" si="0"/>
        <v>0</v>
      </c>
      <c r="G44" s="17">
        <f t="shared" si="1"/>
        <v>0</v>
      </c>
    </row>
    <row r="45" spans="1:7" ht="318.75" hidden="1" outlineLevel="4" x14ac:dyDescent="0.25">
      <c r="A45" s="22" t="s">
        <v>54</v>
      </c>
      <c r="B45" s="23" t="s">
        <v>51</v>
      </c>
      <c r="C45" s="16">
        <v>0</v>
      </c>
      <c r="D45" s="16">
        <v>0</v>
      </c>
      <c r="E45" s="17">
        <v>-12.15246</v>
      </c>
      <c r="F45" s="17" t="e">
        <f t="shared" si="0"/>
        <v>#DIV/0!</v>
      </c>
      <c r="G45" s="17" t="e">
        <f t="shared" si="1"/>
        <v>#DIV/0!</v>
      </c>
    </row>
    <row r="46" spans="1:7" ht="409.5" hidden="1" outlineLevel="6" x14ac:dyDescent="0.25">
      <c r="A46" s="18" t="s">
        <v>55</v>
      </c>
      <c r="B46" s="19" t="s">
        <v>56</v>
      </c>
      <c r="C46" s="16">
        <v>0</v>
      </c>
      <c r="D46" s="16">
        <v>0</v>
      </c>
      <c r="E46" s="17">
        <v>-12.15246</v>
      </c>
      <c r="F46" s="17" t="e">
        <f t="shared" si="0"/>
        <v>#DIV/0!</v>
      </c>
      <c r="G46" s="17" t="e">
        <f t="shared" si="1"/>
        <v>#DIV/0!</v>
      </c>
    </row>
    <row r="47" spans="1:7" hidden="1" outlineLevel="6" x14ac:dyDescent="0.25">
      <c r="A47" s="20" t="s">
        <v>55</v>
      </c>
      <c r="B47" s="21"/>
      <c r="C47" s="16">
        <v>0</v>
      </c>
      <c r="D47" s="16">
        <v>0</v>
      </c>
      <c r="E47" s="17">
        <v>-12.15246</v>
      </c>
      <c r="F47" s="17" t="e">
        <f t="shared" si="0"/>
        <v>#DIV/0!</v>
      </c>
      <c r="G47" s="17" t="e">
        <f t="shared" si="1"/>
        <v>#DIV/0!</v>
      </c>
    </row>
    <row r="48" spans="1:7" ht="140.25" outlineLevel="3" collapsed="1" x14ac:dyDescent="0.25">
      <c r="A48" s="43" t="s">
        <v>57</v>
      </c>
      <c r="B48" s="44" t="s">
        <v>58</v>
      </c>
      <c r="C48" s="45">
        <v>69</v>
      </c>
      <c r="D48" s="45">
        <v>0</v>
      </c>
      <c r="E48" s="46">
        <v>58.576599999999999</v>
      </c>
      <c r="F48" s="45">
        <f t="shared" si="0"/>
        <v>84.893623188405797</v>
      </c>
      <c r="G48" s="45"/>
    </row>
    <row r="49" spans="1:7" ht="76.5" hidden="1" outlineLevel="6" x14ac:dyDescent="0.25">
      <c r="A49" s="18" t="s">
        <v>59</v>
      </c>
      <c r="B49" s="19" t="s">
        <v>60</v>
      </c>
      <c r="C49" s="16">
        <v>45</v>
      </c>
      <c r="D49" s="16">
        <v>0</v>
      </c>
      <c r="E49" s="17">
        <v>0</v>
      </c>
      <c r="F49" s="17">
        <f t="shared" si="0"/>
        <v>0</v>
      </c>
      <c r="G49" s="17" t="e">
        <f t="shared" si="1"/>
        <v>#DIV/0!</v>
      </c>
    </row>
    <row r="50" spans="1:7" hidden="1" outlineLevel="6" x14ac:dyDescent="0.25">
      <c r="A50" s="20" t="s">
        <v>59</v>
      </c>
      <c r="B50" s="21"/>
      <c r="C50" s="16">
        <v>45</v>
      </c>
      <c r="D50" s="16">
        <v>0</v>
      </c>
      <c r="E50" s="17">
        <v>0</v>
      </c>
      <c r="F50" s="17">
        <f t="shared" si="0"/>
        <v>0</v>
      </c>
      <c r="G50" s="17" t="e">
        <f t="shared" si="1"/>
        <v>#DIV/0!</v>
      </c>
    </row>
    <row r="51" spans="1:7" ht="369.75" outlineLevel="3" collapsed="1" x14ac:dyDescent="0.25">
      <c r="A51" s="43" t="s">
        <v>482</v>
      </c>
      <c r="B51" s="44" t="s">
        <v>483</v>
      </c>
      <c r="C51" s="45">
        <v>12</v>
      </c>
      <c r="D51" s="45">
        <v>0</v>
      </c>
      <c r="E51" s="45">
        <v>-14.5</v>
      </c>
      <c r="F51" s="45">
        <f t="shared" ref="F51" si="2">+E51/C51*100</f>
        <v>-120.83333333333333</v>
      </c>
      <c r="G51" s="45"/>
    </row>
    <row r="52" spans="1:7" ht="102" hidden="1" outlineLevel="4" x14ac:dyDescent="0.25">
      <c r="A52" s="22" t="s">
        <v>63</v>
      </c>
      <c r="B52" s="23" t="s">
        <v>64</v>
      </c>
      <c r="C52" s="16">
        <v>0</v>
      </c>
      <c r="D52" s="16">
        <v>0</v>
      </c>
      <c r="E52" s="17">
        <v>17360.25203</v>
      </c>
      <c r="F52" s="17"/>
      <c r="G52" s="17"/>
    </row>
    <row r="53" spans="1:7" ht="102" hidden="1" outlineLevel="6" x14ac:dyDescent="0.25">
      <c r="A53" s="18" t="s">
        <v>65</v>
      </c>
      <c r="B53" s="19" t="s">
        <v>66</v>
      </c>
      <c r="C53" s="16">
        <v>0</v>
      </c>
      <c r="D53" s="16">
        <v>0</v>
      </c>
      <c r="E53" s="17">
        <v>17360.25203</v>
      </c>
      <c r="F53" s="17"/>
      <c r="G53" s="17"/>
    </row>
    <row r="54" spans="1:7" hidden="1" outlineLevel="6" x14ac:dyDescent="0.25">
      <c r="A54" s="20" t="s">
        <v>65</v>
      </c>
      <c r="B54" s="21"/>
      <c r="C54" s="16">
        <v>0</v>
      </c>
      <c r="D54" s="16">
        <v>0</v>
      </c>
      <c r="E54" s="17">
        <v>17360.25203</v>
      </c>
      <c r="F54" s="17"/>
      <c r="G54" s="17"/>
    </row>
    <row r="55" spans="1:7" ht="63.75" outlineLevel="3" collapsed="1" x14ac:dyDescent="0.25">
      <c r="A55" s="43" t="s">
        <v>484</v>
      </c>
      <c r="B55" s="44" t="s">
        <v>485</v>
      </c>
      <c r="C55" s="45">
        <v>0</v>
      </c>
      <c r="D55" s="45">
        <v>0</v>
      </c>
      <c r="E55" s="46">
        <v>0.1022</v>
      </c>
      <c r="F55" s="45"/>
      <c r="G55" s="45"/>
    </row>
    <row r="56" spans="1:7" ht="114.75" hidden="1" outlineLevel="4" x14ac:dyDescent="0.25">
      <c r="A56" s="22" t="s">
        <v>68</v>
      </c>
      <c r="B56" s="23" t="s">
        <v>69</v>
      </c>
      <c r="C56" s="16">
        <v>0</v>
      </c>
      <c r="D56" s="16">
        <v>0</v>
      </c>
      <c r="E56" s="17">
        <v>4.2328799999999998</v>
      </c>
      <c r="F56" s="17"/>
      <c r="G56" s="17"/>
    </row>
    <row r="57" spans="1:7" ht="114.75" hidden="1" outlineLevel="6" x14ac:dyDescent="0.25">
      <c r="A57" s="18" t="s">
        <v>70</v>
      </c>
      <c r="B57" s="19" t="s">
        <v>71</v>
      </c>
      <c r="C57" s="16">
        <v>0</v>
      </c>
      <c r="D57" s="16">
        <v>0</v>
      </c>
      <c r="E57" s="17">
        <v>4.2328799999999998</v>
      </c>
      <c r="F57" s="17"/>
      <c r="G57" s="17"/>
    </row>
    <row r="58" spans="1:7" hidden="1" outlineLevel="6" x14ac:dyDescent="0.25">
      <c r="A58" s="20" t="s">
        <v>70</v>
      </c>
      <c r="B58" s="21"/>
      <c r="C58" s="16">
        <v>0</v>
      </c>
      <c r="D58" s="16">
        <v>0</v>
      </c>
      <c r="E58" s="17">
        <v>4.2328799999999998</v>
      </c>
      <c r="F58" s="17"/>
      <c r="G58" s="17"/>
    </row>
    <row r="59" spans="1:7" ht="63.75" outlineLevel="6" x14ac:dyDescent="0.25">
      <c r="A59" s="43" t="s">
        <v>61</v>
      </c>
      <c r="B59" s="44" t="s">
        <v>62</v>
      </c>
      <c r="C59" s="45">
        <v>101000</v>
      </c>
      <c r="D59" s="45">
        <v>25000</v>
      </c>
      <c r="E59" s="46">
        <v>19300.11261</v>
      </c>
      <c r="F59" s="45">
        <f t="shared" ref="F59" si="3">+E59/C59*100</f>
        <v>19.109022386138612</v>
      </c>
      <c r="G59" s="45">
        <f t="shared" ref="G59" si="4">+E59/D59*100</f>
        <v>77.200450439999997</v>
      </c>
    </row>
    <row r="60" spans="1:7" ht="76.5" outlineLevel="6" x14ac:dyDescent="0.25">
      <c r="A60" s="43" t="s">
        <v>67</v>
      </c>
      <c r="B60" s="44" t="s">
        <v>486</v>
      </c>
      <c r="C60" s="45">
        <v>110</v>
      </c>
      <c r="D60" s="45">
        <v>0</v>
      </c>
      <c r="E60" s="46">
        <v>16.378900000000002</v>
      </c>
      <c r="F60" s="45">
        <f t="shared" ref="F60" si="5">+E60/C60*100</f>
        <v>14.889909090909093</v>
      </c>
      <c r="G60" s="45"/>
    </row>
    <row r="61" spans="1:7" ht="38.25" outlineLevel="1" x14ac:dyDescent="0.25">
      <c r="A61" s="8" t="s">
        <v>72</v>
      </c>
      <c r="B61" s="9" t="s">
        <v>73</v>
      </c>
      <c r="C61" s="28">
        <v>9900</v>
      </c>
      <c r="D61" s="28">
        <v>2474.1999999999998</v>
      </c>
      <c r="E61" s="29">
        <v>2174.29639</v>
      </c>
      <c r="F61" s="28">
        <f>+E61/C61*100</f>
        <v>21.962589797979799</v>
      </c>
      <c r="G61" s="28">
        <f>+E61/D61*100</f>
        <v>87.878764449114868</v>
      </c>
    </row>
    <row r="62" spans="1:7" ht="38.25" outlineLevel="2" x14ac:dyDescent="0.25">
      <c r="A62" s="11" t="s">
        <v>74</v>
      </c>
      <c r="B62" s="12" t="s">
        <v>75</v>
      </c>
      <c r="C62" s="41">
        <v>9900</v>
      </c>
      <c r="D62" s="41">
        <v>2474.1999999999998</v>
      </c>
      <c r="E62" s="42">
        <v>2174.29639</v>
      </c>
      <c r="F62" s="28">
        <f>+E62/C62*100</f>
        <v>21.962589797979799</v>
      </c>
      <c r="G62" s="28">
        <f>+E62/D62*100</f>
        <v>87.878764449114868</v>
      </c>
    </row>
    <row r="63" spans="1:7" ht="89.25" outlineLevel="3" x14ac:dyDescent="0.25">
      <c r="A63" s="43" t="s">
        <v>76</v>
      </c>
      <c r="B63" s="44" t="s">
        <v>77</v>
      </c>
      <c r="C63" s="45">
        <v>5169</v>
      </c>
      <c r="D63" s="45">
        <v>1292</v>
      </c>
      <c r="E63" s="46">
        <v>1079.80034</v>
      </c>
      <c r="F63" s="45">
        <f t="shared" ref="F63:F75" si="6">+E63/C63*100</f>
        <v>20.88992725865738</v>
      </c>
      <c r="G63" s="45">
        <f t="shared" ref="G63:G75" si="7">+E63/D63*100</f>
        <v>83.575877708978325</v>
      </c>
    </row>
    <row r="64" spans="1:7" ht="127.5" hidden="1" outlineLevel="4" x14ac:dyDescent="0.25">
      <c r="A64" s="22" t="s">
        <v>78</v>
      </c>
      <c r="B64" s="23" t="s">
        <v>79</v>
      </c>
      <c r="C64" s="16">
        <v>4335</v>
      </c>
      <c r="D64" s="16">
        <v>1000</v>
      </c>
      <c r="E64" s="17">
        <v>975.92890999999997</v>
      </c>
      <c r="F64" s="45">
        <f t="shared" si="6"/>
        <v>22.512777623990772</v>
      </c>
      <c r="G64" s="45">
        <f t="shared" si="7"/>
        <v>97.592890999999995</v>
      </c>
    </row>
    <row r="65" spans="1:10" ht="127.5" hidden="1" outlineLevel="6" x14ac:dyDescent="0.25">
      <c r="A65" s="18" t="s">
        <v>80</v>
      </c>
      <c r="B65" s="19" t="s">
        <v>79</v>
      </c>
      <c r="C65" s="16">
        <v>4335</v>
      </c>
      <c r="D65" s="16">
        <v>1000</v>
      </c>
      <c r="E65" s="17">
        <v>975.92890999999997</v>
      </c>
      <c r="F65" s="45">
        <f t="shared" si="6"/>
        <v>22.512777623990772</v>
      </c>
      <c r="G65" s="45">
        <f t="shared" si="7"/>
        <v>97.592890999999995</v>
      </c>
    </row>
    <row r="66" spans="1:10" hidden="1" outlineLevel="6" x14ac:dyDescent="0.25">
      <c r="A66" s="20" t="s">
        <v>80</v>
      </c>
      <c r="B66" s="21"/>
      <c r="C66" s="16">
        <v>4335</v>
      </c>
      <c r="D66" s="16">
        <v>1000</v>
      </c>
      <c r="E66" s="17">
        <v>975.92890999999997</v>
      </c>
      <c r="F66" s="45">
        <f t="shared" si="6"/>
        <v>22.512777623990772</v>
      </c>
      <c r="G66" s="45">
        <f t="shared" si="7"/>
        <v>97.592890999999995</v>
      </c>
    </row>
    <row r="67" spans="1:10" ht="114.75" outlineLevel="3" collapsed="1" x14ac:dyDescent="0.25">
      <c r="A67" s="43" t="s">
        <v>81</v>
      </c>
      <c r="B67" s="44" t="s">
        <v>82</v>
      </c>
      <c r="C67" s="45">
        <v>25</v>
      </c>
      <c r="D67" s="45">
        <v>6.2</v>
      </c>
      <c r="E67" s="46">
        <v>4.8900499999999996</v>
      </c>
      <c r="F67" s="45">
        <f t="shared" si="6"/>
        <v>19.560199999999998</v>
      </c>
      <c r="G67" s="45">
        <f t="shared" si="7"/>
        <v>78.87177419354839</v>
      </c>
    </row>
    <row r="68" spans="1:10" ht="140.25" hidden="1" outlineLevel="4" x14ac:dyDescent="0.25">
      <c r="A68" s="22" t="s">
        <v>83</v>
      </c>
      <c r="B68" s="23" t="s">
        <v>84</v>
      </c>
      <c r="C68" s="16">
        <v>20</v>
      </c>
      <c r="D68" s="16">
        <v>5</v>
      </c>
      <c r="E68" s="17">
        <v>5.5452500000000002</v>
      </c>
      <c r="F68" s="45">
        <f t="shared" si="6"/>
        <v>27.726250000000004</v>
      </c>
      <c r="G68" s="45">
        <f t="shared" si="7"/>
        <v>110.90500000000002</v>
      </c>
    </row>
    <row r="69" spans="1:10" ht="140.25" hidden="1" outlineLevel="6" x14ac:dyDescent="0.25">
      <c r="A69" s="18" t="s">
        <v>85</v>
      </c>
      <c r="B69" s="19" t="s">
        <v>84</v>
      </c>
      <c r="C69" s="16">
        <v>20</v>
      </c>
      <c r="D69" s="16">
        <v>5</v>
      </c>
      <c r="E69" s="17">
        <v>5.5452500000000002</v>
      </c>
      <c r="F69" s="45">
        <f t="shared" si="6"/>
        <v>27.726250000000004</v>
      </c>
      <c r="G69" s="45">
        <f t="shared" si="7"/>
        <v>110.90500000000002</v>
      </c>
    </row>
    <row r="70" spans="1:10" hidden="1" outlineLevel="6" x14ac:dyDescent="0.25">
      <c r="A70" s="20" t="s">
        <v>85</v>
      </c>
      <c r="B70" s="21"/>
      <c r="C70" s="16">
        <v>20</v>
      </c>
      <c r="D70" s="16">
        <v>5</v>
      </c>
      <c r="E70" s="17">
        <v>5.5452500000000002</v>
      </c>
      <c r="F70" s="45">
        <f t="shared" si="6"/>
        <v>27.726250000000004</v>
      </c>
      <c r="G70" s="45">
        <f t="shared" si="7"/>
        <v>110.90500000000002</v>
      </c>
    </row>
    <row r="71" spans="1:10" ht="89.25" outlineLevel="3" collapsed="1" x14ac:dyDescent="0.25">
      <c r="A71" s="43" t="s">
        <v>86</v>
      </c>
      <c r="B71" s="44" t="s">
        <v>87</v>
      </c>
      <c r="C71" s="45">
        <v>5023</v>
      </c>
      <c r="D71" s="45">
        <v>1255</v>
      </c>
      <c r="E71" s="46">
        <v>1196.2287200000001</v>
      </c>
      <c r="F71" s="45">
        <f t="shared" si="6"/>
        <v>23.815025283695004</v>
      </c>
      <c r="G71" s="45">
        <f t="shared" si="7"/>
        <v>95.317029482071717</v>
      </c>
    </row>
    <row r="72" spans="1:10" ht="127.5" hidden="1" outlineLevel="4" x14ac:dyDescent="0.25">
      <c r="A72" s="22" t="s">
        <v>88</v>
      </c>
      <c r="B72" s="23" t="s">
        <v>89</v>
      </c>
      <c r="C72" s="16">
        <v>4388</v>
      </c>
      <c r="D72" s="16">
        <v>1000</v>
      </c>
      <c r="E72" s="17">
        <v>1089.26892</v>
      </c>
      <c r="F72" s="45">
        <f t="shared" si="6"/>
        <v>24.823813126709208</v>
      </c>
      <c r="G72" s="45">
        <f t="shared" si="7"/>
        <v>108.92689200000001</v>
      </c>
    </row>
    <row r="73" spans="1:10" ht="127.5" hidden="1" outlineLevel="6" x14ac:dyDescent="0.25">
      <c r="A73" s="18" t="s">
        <v>90</v>
      </c>
      <c r="B73" s="19" t="s">
        <v>89</v>
      </c>
      <c r="C73" s="16">
        <v>4388</v>
      </c>
      <c r="D73" s="16">
        <v>1000</v>
      </c>
      <c r="E73" s="17">
        <v>1089.26892</v>
      </c>
      <c r="F73" s="45">
        <f t="shared" si="6"/>
        <v>24.823813126709208</v>
      </c>
      <c r="G73" s="45">
        <f t="shared" si="7"/>
        <v>108.92689200000001</v>
      </c>
    </row>
    <row r="74" spans="1:10" hidden="1" outlineLevel="6" x14ac:dyDescent="0.25">
      <c r="A74" s="20" t="s">
        <v>90</v>
      </c>
      <c r="B74" s="21"/>
      <c r="C74" s="16">
        <v>4388</v>
      </c>
      <c r="D74" s="16">
        <v>1000</v>
      </c>
      <c r="E74" s="17">
        <v>1089.26892</v>
      </c>
      <c r="F74" s="45">
        <f t="shared" si="6"/>
        <v>24.823813126709208</v>
      </c>
      <c r="G74" s="45">
        <f t="shared" si="7"/>
        <v>108.92689200000001</v>
      </c>
    </row>
    <row r="75" spans="1:10" ht="89.25" outlineLevel="3" collapsed="1" x14ac:dyDescent="0.25">
      <c r="A75" s="43" t="s">
        <v>91</v>
      </c>
      <c r="B75" s="44" t="s">
        <v>92</v>
      </c>
      <c r="C75" s="45">
        <v>-317</v>
      </c>
      <c r="D75" s="45">
        <v>-79</v>
      </c>
      <c r="E75" s="45">
        <v>-106.6</v>
      </c>
      <c r="F75" s="45">
        <f t="shared" si="6"/>
        <v>33.627760252365931</v>
      </c>
      <c r="G75" s="45">
        <f t="shared" si="7"/>
        <v>134.93670886075947</v>
      </c>
    </row>
    <row r="76" spans="1:10" ht="127.5" hidden="1" outlineLevel="4" x14ac:dyDescent="0.25">
      <c r="A76" s="22" t="s">
        <v>93</v>
      </c>
      <c r="B76" s="23" t="s">
        <v>94</v>
      </c>
      <c r="C76" s="16">
        <v>-443</v>
      </c>
      <c r="D76" s="16">
        <v>-100</v>
      </c>
      <c r="E76" s="17">
        <v>-83.925550000000001</v>
      </c>
      <c r="F76" s="17"/>
      <c r="G76" s="17"/>
    </row>
    <row r="77" spans="1:10" ht="127.5" hidden="1" outlineLevel="6" x14ac:dyDescent="0.25">
      <c r="A77" s="18" t="s">
        <v>95</v>
      </c>
      <c r="B77" s="19" t="s">
        <v>94</v>
      </c>
      <c r="C77" s="16">
        <v>-443</v>
      </c>
      <c r="D77" s="16">
        <v>-100</v>
      </c>
      <c r="E77" s="17">
        <v>-83.925550000000001</v>
      </c>
      <c r="F77" s="17"/>
      <c r="G77" s="17"/>
    </row>
    <row r="78" spans="1:10" hidden="1" outlineLevel="6" x14ac:dyDescent="0.25">
      <c r="A78" s="20" t="s">
        <v>95</v>
      </c>
      <c r="B78" s="21"/>
      <c r="C78" s="16">
        <v>-443</v>
      </c>
      <c r="D78" s="16">
        <v>-100</v>
      </c>
      <c r="E78" s="17">
        <v>-83.925550000000001</v>
      </c>
      <c r="F78" s="17"/>
      <c r="G78" s="17"/>
    </row>
    <row r="79" spans="1:10" outlineLevel="1" collapsed="1" x14ac:dyDescent="0.25">
      <c r="A79" s="8" t="s">
        <v>96</v>
      </c>
      <c r="B79" s="9" t="s">
        <v>97</v>
      </c>
      <c r="C79" s="28">
        <v>47554</v>
      </c>
      <c r="D79" s="28">
        <v>8233</v>
      </c>
      <c r="E79" s="29">
        <v>6535.0819799999999</v>
      </c>
      <c r="F79" s="28">
        <f>+E79/C79*100</f>
        <v>13.742444336964294</v>
      </c>
      <c r="G79" s="28">
        <f>+E79/D79*100</f>
        <v>79.376678974857285</v>
      </c>
      <c r="H79" s="68">
        <f>C80+C92+C99+C106+C111</f>
        <v>47554</v>
      </c>
      <c r="I79" s="68">
        <f>D80+D92+D99+D106+D111</f>
        <v>8233</v>
      </c>
      <c r="J79" s="68">
        <f>E80+E92+E99+E106+E111</f>
        <v>6535.0819799999999</v>
      </c>
    </row>
    <row r="80" spans="1:10" ht="25.5" outlineLevel="2" x14ac:dyDescent="0.25">
      <c r="A80" s="11" t="s">
        <v>98</v>
      </c>
      <c r="B80" s="12" t="s">
        <v>99</v>
      </c>
      <c r="C80" s="41">
        <v>43481</v>
      </c>
      <c r="D80" s="41">
        <v>7669</v>
      </c>
      <c r="E80" s="42">
        <v>3033.15913</v>
      </c>
      <c r="F80" s="28">
        <f>+E80/C80*100</f>
        <v>6.9758265219291182</v>
      </c>
      <c r="G80" s="28">
        <f>+E80/D80*100</f>
        <v>39.550907941061411</v>
      </c>
    </row>
    <row r="81" spans="1:7" ht="38.25" outlineLevel="3" x14ac:dyDescent="0.25">
      <c r="A81" s="43" t="s">
        <v>100</v>
      </c>
      <c r="B81" s="44" t="s">
        <v>101</v>
      </c>
      <c r="C81" s="45">
        <v>31012</v>
      </c>
      <c r="D81" s="45">
        <v>5270</v>
      </c>
      <c r="E81" s="46">
        <v>1585.0220300000001</v>
      </c>
      <c r="F81" s="45">
        <f t="shared" ref="F81:F91" si="8">+E81/C81*100</f>
        <v>5.1109958403198767</v>
      </c>
      <c r="G81" s="45">
        <f t="shared" ref="G81:G91" si="9">+E81/D81*100</f>
        <v>30.076319354838709</v>
      </c>
    </row>
    <row r="82" spans="1:7" ht="38.25" hidden="1" outlineLevel="4" x14ac:dyDescent="0.25">
      <c r="A82" s="22" t="s">
        <v>102</v>
      </c>
      <c r="B82" s="23" t="s">
        <v>101</v>
      </c>
      <c r="C82" s="45">
        <v>12469</v>
      </c>
      <c r="D82" s="16">
        <v>2900</v>
      </c>
      <c r="E82" s="17">
        <v>2771.8663000000001</v>
      </c>
      <c r="F82" s="45">
        <f t="shared" si="8"/>
        <v>22.230060951158876</v>
      </c>
      <c r="G82" s="45">
        <f t="shared" si="9"/>
        <v>95.581596551724147</v>
      </c>
    </row>
    <row r="83" spans="1:7" ht="38.25" hidden="1" outlineLevel="6" x14ac:dyDescent="0.25">
      <c r="A83" s="18" t="s">
        <v>103</v>
      </c>
      <c r="B83" s="19" t="s">
        <v>101</v>
      </c>
      <c r="C83" s="16">
        <v>47200</v>
      </c>
      <c r="D83" s="16">
        <v>2900</v>
      </c>
      <c r="E83" s="17">
        <v>0</v>
      </c>
      <c r="F83" s="45">
        <f t="shared" si="8"/>
        <v>0</v>
      </c>
      <c r="G83" s="45">
        <f t="shared" si="9"/>
        <v>0</v>
      </c>
    </row>
    <row r="84" spans="1:7" hidden="1" outlineLevel="6" x14ac:dyDescent="0.25">
      <c r="A84" s="20" t="s">
        <v>103</v>
      </c>
      <c r="B84" s="21"/>
      <c r="C84" s="16">
        <v>47200</v>
      </c>
      <c r="D84" s="16">
        <v>2900</v>
      </c>
      <c r="E84" s="17">
        <v>0</v>
      </c>
      <c r="F84" s="45">
        <f t="shared" si="8"/>
        <v>0</v>
      </c>
      <c r="G84" s="45">
        <f t="shared" si="9"/>
        <v>0</v>
      </c>
    </row>
    <row r="85" spans="1:7" ht="76.5" hidden="1" outlineLevel="5" x14ac:dyDescent="0.25">
      <c r="A85" s="24" t="s">
        <v>104</v>
      </c>
      <c r="B85" s="25" t="s">
        <v>105</v>
      </c>
      <c r="C85" s="16">
        <v>0</v>
      </c>
      <c r="D85" s="16">
        <v>0</v>
      </c>
      <c r="E85" s="17">
        <v>2733.57042</v>
      </c>
      <c r="F85" s="45" t="e">
        <f t="shared" si="8"/>
        <v>#DIV/0!</v>
      </c>
      <c r="G85" s="45" t="e">
        <f t="shared" si="9"/>
        <v>#DIV/0!</v>
      </c>
    </row>
    <row r="86" spans="1:7" ht="76.5" hidden="1" outlineLevel="6" x14ac:dyDescent="0.25">
      <c r="A86" s="18" t="s">
        <v>106</v>
      </c>
      <c r="B86" s="19" t="s">
        <v>107</v>
      </c>
      <c r="C86" s="16">
        <v>0</v>
      </c>
      <c r="D86" s="16">
        <v>0</v>
      </c>
      <c r="E86" s="17">
        <v>2733.57042</v>
      </c>
      <c r="F86" s="45" t="e">
        <f t="shared" si="8"/>
        <v>#DIV/0!</v>
      </c>
      <c r="G86" s="45" t="e">
        <f t="shared" si="9"/>
        <v>#DIV/0!</v>
      </c>
    </row>
    <row r="87" spans="1:7" hidden="1" outlineLevel="6" x14ac:dyDescent="0.25">
      <c r="A87" s="20" t="s">
        <v>106</v>
      </c>
      <c r="B87" s="21"/>
      <c r="C87" s="16">
        <v>0</v>
      </c>
      <c r="D87" s="16">
        <v>0</v>
      </c>
      <c r="E87" s="17">
        <v>2733.57042</v>
      </c>
      <c r="F87" s="45" t="e">
        <f t="shared" si="8"/>
        <v>#DIV/0!</v>
      </c>
      <c r="G87" s="45" t="e">
        <f t="shared" si="9"/>
        <v>#DIV/0!</v>
      </c>
    </row>
    <row r="88" spans="1:7" ht="76.5" hidden="1" outlineLevel="5" x14ac:dyDescent="0.25">
      <c r="A88" s="24" t="s">
        <v>108</v>
      </c>
      <c r="B88" s="25" t="s">
        <v>109</v>
      </c>
      <c r="C88" s="16">
        <v>0</v>
      </c>
      <c r="D88" s="16">
        <v>0</v>
      </c>
      <c r="E88" s="17">
        <v>38.295879999999997</v>
      </c>
      <c r="F88" s="45" t="e">
        <f t="shared" si="8"/>
        <v>#DIV/0!</v>
      </c>
      <c r="G88" s="45" t="e">
        <f t="shared" si="9"/>
        <v>#DIV/0!</v>
      </c>
    </row>
    <row r="89" spans="1:7" ht="76.5" hidden="1" outlineLevel="6" x14ac:dyDescent="0.25">
      <c r="A89" s="18" t="s">
        <v>110</v>
      </c>
      <c r="B89" s="19" t="s">
        <v>111</v>
      </c>
      <c r="C89" s="16">
        <v>0</v>
      </c>
      <c r="D89" s="16">
        <v>0</v>
      </c>
      <c r="E89" s="17">
        <v>38.295879999999997</v>
      </c>
      <c r="F89" s="45" t="e">
        <f t="shared" si="8"/>
        <v>#DIV/0!</v>
      </c>
      <c r="G89" s="45" t="e">
        <f t="shared" si="9"/>
        <v>#DIV/0!</v>
      </c>
    </row>
    <row r="90" spans="1:7" hidden="1" outlineLevel="6" x14ac:dyDescent="0.25">
      <c r="A90" s="20" t="s">
        <v>110</v>
      </c>
      <c r="B90" s="21"/>
      <c r="C90" s="16">
        <v>0</v>
      </c>
      <c r="D90" s="16">
        <v>0</v>
      </c>
      <c r="E90" s="17">
        <v>38.295879999999997</v>
      </c>
      <c r="F90" s="45" t="e">
        <f t="shared" si="8"/>
        <v>#DIV/0!</v>
      </c>
      <c r="G90" s="45" t="e">
        <f t="shared" si="9"/>
        <v>#DIV/0!</v>
      </c>
    </row>
    <row r="91" spans="1:7" ht="51" outlineLevel="3" collapsed="1" x14ac:dyDescent="0.25">
      <c r="A91" s="43" t="s">
        <v>112</v>
      </c>
      <c r="B91" s="44" t="s">
        <v>113</v>
      </c>
      <c r="C91" s="45">
        <v>12469</v>
      </c>
      <c r="D91" s="45">
        <v>2399</v>
      </c>
      <c r="E91" s="46">
        <v>1448.1370999999999</v>
      </c>
      <c r="F91" s="45">
        <f t="shared" si="8"/>
        <v>11.613899270190069</v>
      </c>
      <c r="G91" s="45">
        <f t="shared" si="9"/>
        <v>60.364197582325964</v>
      </c>
    </row>
    <row r="92" spans="1:7" ht="25.5" outlineLevel="2" x14ac:dyDescent="0.25">
      <c r="A92" s="11" t="s">
        <v>114</v>
      </c>
      <c r="B92" s="12" t="s">
        <v>115</v>
      </c>
      <c r="C92" s="41">
        <v>12</v>
      </c>
      <c r="D92" s="41">
        <v>3</v>
      </c>
      <c r="E92" s="42">
        <v>2.5000000000000001E-4</v>
      </c>
      <c r="F92" s="41">
        <f>+E92/C92*100</f>
        <v>2.0833333333333333E-3</v>
      </c>
      <c r="G92" s="41">
        <f>+E92/D92*100</f>
        <v>8.3333333333333332E-3</v>
      </c>
    </row>
    <row r="93" spans="1:7" ht="25.5" outlineLevel="3" x14ac:dyDescent="0.25">
      <c r="A93" s="14" t="s">
        <v>116</v>
      </c>
      <c r="B93" s="15" t="s">
        <v>115</v>
      </c>
      <c r="C93" s="45">
        <v>12</v>
      </c>
      <c r="D93" s="45">
        <v>3</v>
      </c>
      <c r="E93" s="46">
        <v>2.5000000000000001E-4</v>
      </c>
      <c r="F93" s="41">
        <f t="shared" ref="F93" si="10">+E93/C93*100</f>
        <v>2.0833333333333333E-3</v>
      </c>
      <c r="G93" s="41">
        <f t="shared" ref="G93" si="11">+E93/D93*100</f>
        <v>8.3333333333333332E-3</v>
      </c>
    </row>
    <row r="94" spans="1:7" ht="25.5" hidden="1" outlineLevel="6" x14ac:dyDescent="0.25">
      <c r="A94" s="18" t="s">
        <v>117</v>
      </c>
      <c r="B94" s="19" t="s">
        <v>115</v>
      </c>
      <c r="C94" s="16">
        <v>20</v>
      </c>
      <c r="D94" s="16">
        <v>3</v>
      </c>
      <c r="E94" s="17">
        <v>0</v>
      </c>
      <c r="F94" s="17"/>
      <c r="G94" s="17"/>
    </row>
    <row r="95" spans="1:7" hidden="1" outlineLevel="6" x14ac:dyDescent="0.25">
      <c r="A95" s="20" t="s">
        <v>117</v>
      </c>
      <c r="B95" s="21"/>
      <c r="C95" s="16">
        <v>20</v>
      </c>
      <c r="D95" s="16">
        <v>3</v>
      </c>
      <c r="E95" s="17">
        <v>0</v>
      </c>
      <c r="F95" s="17"/>
      <c r="G95" s="17"/>
    </row>
    <row r="96" spans="1:7" ht="63.75" hidden="1" outlineLevel="4" x14ac:dyDescent="0.25">
      <c r="A96" s="22" t="s">
        <v>118</v>
      </c>
      <c r="B96" s="23" t="s">
        <v>119</v>
      </c>
      <c r="C96" s="16">
        <v>0</v>
      </c>
      <c r="D96" s="16">
        <v>0</v>
      </c>
      <c r="E96" s="17">
        <v>18.640999999999998</v>
      </c>
      <c r="F96" s="17"/>
      <c r="G96" s="17"/>
    </row>
    <row r="97" spans="1:7" ht="63.75" hidden="1" outlineLevel="6" x14ac:dyDescent="0.25">
      <c r="A97" s="18" t="s">
        <v>120</v>
      </c>
      <c r="B97" s="19" t="s">
        <v>121</v>
      </c>
      <c r="C97" s="16">
        <v>0</v>
      </c>
      <c r="D97" s="16">
        <v>0</v>
      </c>
      <c r="E97" s="17">
        <v>18.640999999999998</v>
      </c>
      <c r="F97" s="17"/>
      <c r="G97" s="17"/>
    </row>
    <row r="98" spans="1:7" hidden="1" outlineLevel="6" x14ac:dyDescent="0.25">
      <c r="A98" s="20" t="s">
        <v>120</v>
      </c>
      <c r="B98" s="21"/>
      <c r="C98" s="16">
        <v>0</v>
      </c>
      <c r="D98" s="16">
        <v>0</v>
      </c>
      <c r="E98" s="17">
        <v>18.640999999999998</v>
      </c>
      <c r="F98" s="17"/>
      <c r="G98" s="17"/>
    </row>
    <row r="99" spans="1:7" outlineLevel="2" collapsed="1" x14ac:dyDescent="0.25">
      <c r="A99" s="11" t="s">
        <v>122</v>
      </c>
      <c r="B99" s="12" t="s">
        <v>123</v>
      </c>
      <c r="C99" s="41">
        <v>52</v>
      </c>
      <c r="D99" s="41">
        <v>15</v>
      </c>
      <c r="E99" s="42">
        <v>0</v>
      </c>
      <c r="F99" s="41">
        <f>+E99/C99*100</f>
        <v>0</v>
      </c>
      <c r="G99" s="41">
        <f>+E99/D99*100</f>
        <v>0</v>
      </c>
    </row>
    <row r="100" spans="1:7" outlineLevel="3" x14ac:dyDescent="0.25">
      <c r="A100" s="14" t="s">
        <v>124</v>
      </c>
      <c r="B100" s="15" t="s">
        <v>123</v>
      </c>
      <c r="C100" s="45">
        <v>52</v>
      </c>
      <c r="D100" s="45">
        <v>15</v>
      </c>
      <c r="E100" s="46">
        <v>0</v>
      </c>
      <c r="F100" s="41">
        <f t="shared" ref="F100" si="12">+E100/C100*100</f>
        <v>0</v>
      </c>
      <c r="G100" s="45">
        <f t="shared" ref="G100" si="13">+E100/D100*100</f>
        <v>0</v>
      </c>
    </row>
    <row r="101" spans="1:7" hidden="1" outlineLevel="6" x14ac:dyDescent="0.25">
      <c r="A101" s="18" t="s">
        <v>125</v>
      </c>
      <c r="B101" s="19" t="s">
        <v>123</v>
      </c>
      <c r="C101" s="16">
        <v>20</v>
      </c>
      <c r="D101" s="16">
        <v>5</v>
      </c>
      <c r="E101" s="17">
        <v>0</v>
      </c>
      <c r="F101" s="45"/>
      <c r="G101" s="17"/>
    </row>
    <row r="102" spans="1:7" hidden="1" outlineLevel="6" x14ac:dyDescent="0.25">
      <c r="A102" s="20" t="s">
        <v>125</v>
      </c>
      <c r="B102" s="21"/>
      <c r="C102" s="16">
        <v>20</v>
      </c>
      <c r="D102" s="16">
        <v>5</v>
      </c>
      <c r="E102" s="17">
        <v>0</v>
      </c>
      <c r="F102" s="17"/>
      <c r="G102" s="17"/>
    </row>
    <row r="103" spans="1:7" ht="51" hidden="1" outlineLevel="4" x14ac:dyDescent="0.25">
      <c r="A103" s="22" t="s">
        <v>126</v>
      </c>
      <c r="B103" s="23" t="s">
        <v>127</v>
      </c>
      <c r="C103" s="16">
        <v>0</v>
      </c>
      <c r="D103" s="16">
        <v>0</v>
      </c>
      <c r="E103" s="17">
        <v>-2.8889999999999998</v>
      </c>
      <c r="F103" s="17"/>
      <c r="G103" s="17"/>
    </row>
    <row r="104" spans="1:7" ht="51" hidden="1" outlineLevel="6" x14ac:dyDescent="0.25">
      <c r="A104" s="18" t="s">
        <v>128</v>
      </c>
      <c r="B104" s="19" t="s">
        <v>129</v>
      </c>
      <c r="C104" s="16">
        <v>0</v>
      </c>
      <c r="D104" s="16">
        <v>0</v>
      </c>
      <c r="E104" s="17">
        <v>-2.8889999999999998</v>
      </c>
      <c r="F104" s="17"/>
      <c r="G104" s="17"/>
    </row>
    <row r="105" spans="1:7" hidden="1" outlineLevel="6" x14ac:dyDescent="0.25">
      <c r="A105" s="20" t="s">
        <v>128</v>
      </c>
      <c r="B105" s="21"/>
      <c r="C105" s="16">
        <v>0</v>
      </c>
      <c r="D105" s="16">
        <v>0</v>
      </c>
      <c r="E105" s="17">
        <v>-2.8889999999999998</v>
      </c>
      <c r="F105" s="17"/>
      <c r="G105" s="17"/>
    </row>
    <row r="106" spans="1:7" ht="25.5" outlineLevel="2" collapsed="1" x14ac:dyDescent="0.25">
      <c r="A106" s="11" t="s">
        <v>130</v>
      </c>
      <c r="B106" s="12" t="s">
        <v>131</v>
      </c>
      <c r="C106" s="41">
        <v>3050</v>
      </c>
      <c r="D106" s="41">
        <v>298</v>
      </c>
      <c r="E106" s="42">
        <v>271.26675999999998</v>
      </c>
      <c r="F106" s="41">
        <f>+E106/C106*100</f>
        <v>8.8939921311475398</v>
      </c>
      <c r="G106" s="41">
        <f>+E106/D106*100</f>
        <v>91.029114093959734</v>
      </c>
    </row>
    <row r="107" spans="1:7" ht="51" outlineLevel="3" x14ac:dyDescent="0.25">
      <c r="A107" s="43" t="s">
        <v>132</v>
      </c>
      <c r="B107" s="44" t="s">
        <v>133</v>
      </c>
      <c r="C107" s="45">
        <v>3050</v>
      </c>
      <c r="D107" s="45">
        <v>298</v>
      </c>
      <c r="E107" s="46">
        <v>271.26675999999998</v>
      </c>
      <c r="F107" s="45">
        <f t="shared" ref="F107" si="14">+E107/C107*100</f>
        <v>8.8939921311475398</v>
      </c>
      <c r="G107" s="45">
        <f t="shared" ref="G107" si="15">+E107/D107*100</f>
        <v>91.029114093959734</v>
      </c>
    </row>
    <row r="108" spans="1:7" ht="89.25" hidden="1" outlineLevel="4" x14ac:dyDescent="0.25">
      <c r="A108" s="22" t="s">
        <v>134</v>
      </c>
      <c r="B108" s="23" t="s">
        <v>135</v>
      </c>
      <c r="C108" s="16">
        <v>4160</v>
      </c>
      <c r="D108" s="16">
        <v>2149</v>
      </c>
      <c r="E108" s="17">
        <v>2313.77549</v>
      </c>
      <c r="F108" s="17"/>
      <c r="G108" s="17"/>
    </row>
    <row r="109" spans="1:7" ht="51" hidden="1" outlineLevel="6" x14ac:dyDescent="0.25">
      <c r="A109" s="18" t="s">
        <v>136</v>
      </c>
      <c r="B109" s="19" t="s">
        <v>133</v>
      </c>
      <c r="C109" s="16">
        <v>4160</v>
      </c>
      <c r="D109" s="16">
        <v>2149</v>
      </c>
      <c r="E109" s="17">
        <v>2313.77549</v>
      </c>
      <c r="F109" s="17"/>
      <c r="G109" s="17"/>
    </row>
    <row r="110" spans="1:7" hidden="1" outlineLevel="6" x14ac:dyDescent="0.25">
      <c r="A110" s="20" t="s">
        <v>136</v>
      </c>
      <c r="B110" s="21"/>
      <c r="C110" s="16">
        <v>4160</v>
      </c>
      <c r="D110" s="16">
        <v>2149</v>
      </c>
      <c r="E110" s="17">
        <v>2313.77549</v>
      </c>
      <c r="F110" s="17"/>
      <c r="G110" s="17"/>
    </row>
    <row r="111" spans="1:7" ht="51" outlineLevel="2" collapsed="1" x14ac:dyDescent="0.25">
      <c r="A111" s="11" t="s">
        <v>137</v>
      </c>
      <c r="B111" s="12" t="s">
        <v>138</v>
      </c>
      <c r="C111" s="41">
        <v>959</v>
      </c>
      <c r="D111" s="41">
        <v>248</v>
      </c>
      <c r="E111" s="42">
        <v>3230.6558399999999</v>
      </c>
      <c r="F111" s="41">
        <f t="shared" ref="F111" si="16">+E111/C111*100</f>
        <v>336.87756412930139</v>
      </c>
      <c r="G111" s="41">
        <f t="shared" ref="G111" si="17">+E111/D111*100</f>
        <v>1302.683806451613</v>
      </c>
    </row>
    <row r="112" spans="1:7" ht="89.25" hidden="1" outlineLevel="3" x14ac:dyDescent="0.25">
      <c r="A112" s="14" t="s">
        <v>139</v>
      </c>
      <c r="B112" s="15" t="s">
        <v>140</v>
      </c>
      <c r="C112" s="45">
        <v>0</v>
      </c>
      <c r="D112" s="16">
        <v>0</v>
      </c>
      <c r="E112" s="46">
        <v>3230.6558399999999</v>
      </c>
      <c r="F112" s="17"/>
      <c r="G112" s="17"/>
    </row>
    <row r="113" spans="1:10" ht="89.25" hidden="1" outlineLevel="6" x14ac:dyDescent="0.25">
      <c r="A113" s="18" t="s">
        <v>141</v>
      </c>
      <c r="B113" s="19" t="s">
        <v>140</v>
      </c>
      <c r="C113" s="16">
        <v>0</v>
      </c>
      <c r="D113" s="16">
        <v>0</v>
      </c>
      <c r="E113" s="17">
        <v>5.4000000000000001E-4</v>
      </c>
      <c r="F113" s="17"/>
      <c r="G113" s="17"/>
    </row>
    <row r="114" spans="1:10" hidden="1" outlineLevel="6" x14ac:dyDescent="0.25">
      <c r="A114" s="20" t="s">
        <v>141</v>
      </c>
      <c r="B114" s="21"/>
      <c r="C114" s="16">
        <v>0</v>
      </c>
      <c r="D114" s="16">
        <v>0</v>
      </c>
      <c r="E114" s="17">
        <v>5.4000000000000001E-4</v>
      </c>
      <c r="F114" s="17"/>
      <c r="G114" s="17"/>
    </row>
    <row r="115" spans="1:10" outlineLevel="1" collapsed="1" x14ac:dyDescent="0.25">
      <c r="A115" s="8" t="s">
        <v>142</v>
      </c>
      <c r="B115" s="9" t="s">
        <v>143</v>
      </c>
      <c r="C115" s="28">
        <v>5480</v>
      </c>
      <c r="D115" s="28">
        <v>897</v>
      </c>
      <c r="E115" s="29">
        <v>557.21241999999995</v>
      </c>
      <c r="F115" s="28">
        <f>+E115/C115*100</f>
        <v>10.168109854014599</v>
      </c>
      <c r="G115" s="28">
        <f>+E115/D115*100</f>
        <v>62.119556298773681</v>
      </c>
      <c r="H115" s="68">
        <f>C116+C123</f>
        <v>5480</v>
      </c>
      <c r="I115" s="68">
        <f>D116+D123</f>
        <v>897</v>
      </c>
      <c r="J115" s="68">
        <f>E116+E123</f>
        <v>557.21241999999995</v>
      </c>
    </row>
    <row r="116" spans="1:10" outlineLevel="2" x14ac:dyDescent="0.25">
      <c r="A116" s="11" t="s">
        <v>144</v>
      </c>
      <c r="B116" s="12" t="s">
        <v>145</v>
      </c>
      <c r="C116" s="41">
        <v>4560</v>
      </c>
      <c r="D116" s="41">
        <v>750</v>
      </c>
      <c r="E116" s="42">
        <v>421.76148999999998</v>
      </c>
      <c r="F116" s="41">
        <f>+E116/C116*100</f>
        <v>9.2491554824561391</v>
      </c>
      <c r="G116" s="41">
        <f>+E116/D116*100</f>
        <v>56.234865333333332</v>
      </c>
    </row>
    <row r="117" spans="1:10" ht="51" outlineLevel="3" x14ac:dyDescent="0.25">
      <c r="A117" s="43" t="s">
        <v>146</v>
      </c>
      <c r="B117" s="44" t="s">
        <v>147</v>
      </c>
      <c r="C117" s="45">
        <v>4560</v>
      </c>
      <c r="D117" s="45">
        <v>750</v>
      </c>
      <c r="E117" s="46">
        <v>421.76148999999998</v>
      </c>
      <c r="F117" s="45">
        <f t="shared" ref="F117" si="18">+E117/C117*100</f>
        <v>9.2491554824561391</v>
      </c>
      <c r="G117" s="45">
        <f t="shared" ref="G117" si="19">+E117/D117*100</f>
        <v>56.234865333333332</v>
      </c>
    </row>
    <row r="118" spans="1:10" ht="51" hidden="1" outlineLevel="6" x14ac:dyDescent="0.25">
      <c r="A118" s="18" t="s">
        <v>148</v>
      </c>
      <c r="B118" s="19" t="s">
        <v>147</v>
      </c>
      <c r="C118" s="16">
        <v>2100</v>
      </c>
      <c r="D118" s="16">
        <v>363</v>
      </c>
      <c r="E118" s="17">
        <v>0</v>
      </c>
      <c r="F118" s="17"/>
      <c r="G118" s="17"/>
    </row>
    <row r="119" spans="1:10" hidden="1" outlineLevel="6" x14ac:dyDescent="0.25">
      <c r="A119" s="20" t="s">
        <v>148</v>
      </c>
      <c r="B119" s="21"/>
      <c r="C119" s="16">
        <v>2100</v>
      </c>
      <c r="D119" s="16">
        <v>363</v>
      </c>
      <c r="E119" s="17">
        <v>0</v>
      </c>
      <c r="F119" s="17"/>
      <c r="G119" s="17"/>
    </row>
    <row r="120" spans="1:10" ht="89.25" hidden="1" outlineLevel="4" x14ac:dyDescent="0.25">
      <c r="A120" s="22" t="s">
        <v>149</v>
      </c>
      <c r="B120" s="23" t="s">
        <v>150</v>
      </c>
      <c r="C120" s="16">
        <v>0</v>
      </c>
      <c r="D120" s="16">
        <v>0</v>
      </c>
      <c r="E120" s="17">
        <v>824.50307999999995</v>
      </c>
      <c r="F120" s="17"/>
      <c r="G120" s="17"/>
    </row>
    <row r="121" spans="1:10" ht="51" hidden="1" outlineLevel="6" x14ac:dyDescent="0.25">
      <c r="A121" s="18" t="s">
        <v>151</v>
      </c>
      <c r="B121" s="19" t="s">
        <v>147</v>
      </c>
      <c r="C121" s="16">
        <v>0</v>
      </c>
      <c r="D121" s="16">
        <v>0</v>
      </c>
      <c r="E121" s="17">
        <v>824.50307999999995</v>
      </c>
      <c r="F121" s="17"/>
      <c r="G121" s="17"/>
    </row>
    <row r="122" spans="1:10" hidden="1" outlineLevel="6" x14ac:dyDescent="0.25">
      <c r="A122" s="20" t="s">
        <v>151</v>
      </c>
      <c r="B122" s="21"/>
      <c r="C122" s="16">
        <v>0</v>
      </c>
      <c r="D122" s="16">
        <v>0</v>
      </c>
      <c r="E122" s="17">
        <v>824.50307999999995</v>
      </c>
      <c r="F122" s="17"/>
      <c r="G122" s="17"/>
    </row>
    <row r="123" spans="1:10" outlineLevel="2" collapsed="1" x14ac:dyDescent="0.25">
      <c r="A123" s="11" t="s">
        <v>152</v>
      </c>
      <c r="B123" s="12" t="s">
        <v>153</v>
      </c>
      <c r="C123" s="41">
        <v>920</v>
      </c>
      <c r="D123" s="41">
        <v>147</v>
      </c>
      <c r="E123" s="42">
        <v>135.45093</v>
      </c>
      <c r="F123" s="41">
        <f>+E123/C123*100</f>
        <v>14.722927173913044</v>
      </c>
      <c r="G123" s="41">
        <f>+E123/D123*100</f>
        <v>92.14348979591837</v>
      </c>
    </row>
    <row r="124" spans="1:10" outlineLevel="3" x14ac:dyDescent="0.25">
      <c r="A124" s="14" t="s">
        <v>154</v>
      </c>
      <c r="B124" s="15" t="s">
        <v>155</v>
      </c>
      <c r="C124" s="45">
        <v>530</v>
      </c>
      <c r="D124" s="45">
        <v>140</v>
      </c>
      <c r="E124" s="46">
        <v>114.42675</v>
      </c>
      <c r="F124" s="45">
        <f t="shared" ref="F124:F131" si="20">+E124/C124*100</f>
        <v>21.589952830188679</v>
      </c>
      <c r="G124" s="45">
        <f t="shared" ref="G124:G131" si="21">+E124/D124*100</f>
        <v>81.73339285714286</v>
      </c>
    </row>
    <row r="125" spans="1:10" ht="38.25" hidden="1" outlineLevel="4" x14ac:dyDescent="0.25">
      <c r="A125" s="22" t="s">
        <v>156</v>
      </c>
      <c r="B125" s="23" t="s">
        <v>157</v>
      </c>
      <c r="C125" s="16">
        <v>510</v>
      </c>
      <c r="D125" s="16">
        <v>128</v>
      </c>
      <c r="E125" s="17">
        <v>176.83479</v>
      </c>
      <c r="F125" s="16">
        <f t="shared" si="20"/>
        <v>34.673488235294123</v>
      </c>
      <c r="G125" s="16">
        <f t="shared" si="21"/>
        <v>138.15217968749999</v>
      </c>
    </row>
    <row r="126" spans="1:10" ht="38.25" hidden="1" outlineLevel="6" x14ac:dyDescent="0.25">
      <c r="A126" s="18" t="s">
        <v>158</v>
      </c>
      <c r="B126" s="19" t="s">
        <v>157</v>
      </c>
      <c r="C126" s="16">
        <v>510</v>
      </c>
      <c r="D126" s="16">
        <v>128</v>
      </c>
      <c r="E126" s="17">
        <v>0</v>
      </c>
      <c r="F126" s="16">
        <f t="shared" si="20"/>
        <v>0</v>
      </c>
      <c r="G126" s="16">
        <f t="shared" si="21"/>
        <v>0</v>
      </c>
    </row>
    <row r="127" spans="1:10" hidden="1" outlineLevel="6" x14ac:dyDescent="0.25">
      <c r="A127" s="20" t="s">
        <v>158</v>
      </c>
      <c r="B127" s="21"/>
      <c r="C127" s="16">
        <v>510</v>
      </c>
      <c r="D127" s="16">
        <v>128</v>
      </c>
      <c r="E127" s="17">
        <v>0</v>
      </c>
      <c r="F127" s="16">
        <f t="shared" si="20"/>
        <v>0</v>
      </c>
      <c r="G127" s="16">
        <f t="shared" si="21"/>
        <v>0</v>
      </c>
    </row>
    <row r="128" spans="1:10" ht="76.5" hidden="1" outlineLevel="5" x14ac:dyDescent="0.25">
      <c r="A128" s="24" t="s">
        <v>159</v>
      </c>
      <c r="B128" s="25" t="s">
        <v>160</v>
      </c>
      <c r="C128" s="16">
        <v>0</v>
      </c>
      <c r="D128" s="16">
        <v>0</v>
      </c>
      <c r="E128" s="17">
        <v>176.83479</v>
      </c>
      <c r="F128" s="16" t="e">
        <f t="shared" si="20"/>
        <v>#DIV/0!</v>
      </c>
      <c r="G128" s="16" t="e">
        <f t="shared" si="21"/>
        <v>#DIV/0!</v>
      </c>
    </row>
    <row r="129" spans="1:7" ht="38.25" hidden="1" outlineLevel="6" x14ac:dyDescent="0.25">
      <c r="A129" s="18" t="s">
        <v>161</v>
      </c>
      <c r="B129" s="19" t="s">
        <v>157</v>
      </c>
      <c r="C129" s="16">
        <v>0</v>
      </c>
      <c r="D129" s="16">
        <v>0</v>
      </c>
      <c r="E129" s="17">
        <v>176.83479</v>
      </c>
      <c r="F129" s="16" t="e">
        <f t="shared" si="20"/>
        <v>#DIV/0!</v>
      </c>
      <c r="G129" s="16" t="e">
        <f t="shared" si="21"/>
        <v>#DIV/0!</v>
      </c>
    </row>
    <row r="130" spans="1:7" hidden="1" outlineLevel="6" x14ac:dyDescent="0.25">
      <c r="A130" s="20" t="s">
        <v>161</v>
      </c>
      <c r="B130" s="21"/>
      <c r="C130" s="16">
        <v>0</v>
      </c>
      <c r="D130" s="16">
        <v>0</v>
      </c>
      <c r="E130" s="17">
        <v>176.83479</v>
      </c>
      <c r="F130" s="16" t="e">
        <f t="shared" si="20"/>
        <v>#DIV/0!</v>
      </c>
      <c r="G130" s="16" t="e">
        <f t="shared" si="21"/>
        <v>#DIV/0!</v>
      </c>
    </row>
    <row r="131" spans="1:7" outlineLevel="3" collapsed="1" x14ac:dyDescent="0.25">
      <c r="A131" s="14" t="s">
        <v>162</v>
      </c>
      <c r="B131" s="15" t="s">
        <v>163</v>
      </c>
      <c r="C131" s="45">
        <v>390</v>
      </c>
      <c r="D131" s="45">
        <v>7</v>
      </c>
      <c r="E131" s="46">
        <v>21.024180000000001</v>
      </c>
      <c r="F131" s="45">
        <f t="shared" si="20"/>
        <v>5.3908153846153848</v>
      </c>
      <c r="G131" s="45">
        <f t="shared" si="21"/>
        <v>300.34542857142861</v>
      </c>
    </row>
    <row r="132" spans="1:7" ht="51" hidden="1" outlineLevel="4" x14ac:dyDescent="0.25">
      <c r="A132" s="22" t="s">
        <v>164</v>
      </c>
      <c r="B132" s="23" t="s">
        <v>165</v>
      </c>
      <c r="C132" s="16">
        <v>390</v>
      </c>
      <c r="D132" s="16">
        <v>39</v>
      </c>
      <c r="E132" s="17">
        <v>26.439</v>
      </c>
      <c r="F132" s="17"/>
      <c r="G132" s="17"/>
    </row>
    <row r="133" spans="1:7" ht="51" hidden="1" outlineLevel="6" x14ac:dyDescent="0.25">
      <c r="A133" s="18" t="s">
        <v>166</v>
      </c>
      <c r="B133" s="19" t="s">
        <v>165</v>
      </c>
      <c r="C133" s="16">
        <v>390</v>
      </c>
      <c r="D133" s="16">
        <v>39</v>
      </c>
      <c r="E133" s="17">
        <v>0</v>
      </c>
      <c r="F133" s="17"/>
      <c r="G133" s="17"/>
    </row>
    <row r="134" spans="1:7" hidden="1" outlineLevel="6" x14ac:dyDescent="0.25">
      <c r="A134" s="20" t="s">
        <v>166</v>
      </c>
      <c r="B134" s="21"/>
      <c r="C134" s="16">
        <v>390</v>
      </c>
      <c r="D134" s="16">
        <v>39</v>
      </c>
      <c r="E134" s="17">
        <v>0</v>
      </c>
      <c r="F134" s="17"/>
      <c r="G134" s="17"/>
    </row>
    <row r="135" spans="1:7" ht="89.25" hidden="1" outlineLevel="5" x14ac:dyDescent="0.25">
      <c r="A135" s="24" t="s">
        <v>167</v>
      </c>
      <c r="B135" s="25" t="s">
        <v>168</v>
      </c>
      <c r="C135" s="16">
        <v>0</v>
      </c>
      <c r="D135" s="16">
        <v>0</v>
      </c>
      <c r="E135" s="17">
        <v>26.439</v>
      </c>
      <c r="F135" s="17"/>
      <c r="G135" s="17"/>
    </row>
    <row r="136" spans="1:7" ht="51" hidden="1" outlineLevel="6" x14ac:dyDescent="0.25">
      <c r="A136" s="18" t="s">
        <v>169</v>
      </c>
      <c r="B136" s="19" t="s">
        <v>165</v>
      </c>
      <c r="C136" s="16">
        <v>0</v>
      </c>
      <c r="D136" s="16">
        <v>0</v>
      </c>
      <c r="E136" s="17">
        <v>26.439</v>
      </c>
      <c r="F136" s="17"/>
      <c r="G136" s="17"/>
    </row>
    <row r="137" spans="1:7" hidden="1" outlineLevel="6" x14ac:dyDescent="0.25">
      <c r="A137" s="20" t="s">
        <v>169</v>
      </c>
      <c r="B137" s="21"/>
      <c r="C137" s="16">
        <v>0</v>
      </c>
      <c r="D137" s="16">
        <v>0</v>
      </c>
      <c r="E137" s="17">
        <v>26.439</v>
      </c>
      <c r="F137" s="17"/>
      <c r="G137" s="17"/>
    </row>
    <row r="138" spans="1:7" outlineLevel="1" collapsed="1" x14ac:dyDescent="0.25">
      <c r="A138" s="8" t="s">
        <v>170</v>
      </c>
      <c r="B138" s="9" t="s">
        <v>171</v>
      </c>
      <c r="C138" s="28">
        <v>22800</v>
      </c>
      <c r="D138" s="28">
        <v>4800</v>
      </c>
      <c r="E138" s="29">
        <v>5087.0644599999996</v>
      </c>
      <c r="F138" s="28">
        <f>+E138/C138*100</f>
        <v>22.311686228070172</v>
      </c>
      <c r="G138" s="28">
        <f>+E138/D138*100</f>
        <v>105.98050958333332</v>
      </c>
    </row>
    <row r="139" spans="1:7" ht="38.25" outlineLevel="2" x14ac:dyDescent="0.25">
      <c r="A139" s="11" t="s">
        <v>172</v>
      </c>
      <c r="B139" s="12" t="s">
        <v>173</v>
      </c>
      <c r="C139" s="41">
        <v>22800</v>
      </c>
      <c r="D139" s="41">
        <v>4800</v>
      </c>
      <c r="E139" s="42">
        <v>5087.0644599999996</v>
      </c>
      <c r="F139" s="41">
        <f>+E139/C139*100</f>
        <v>22.311686228070172</v>
      </c>
      <c r="G139" s="41">
        <f>+E139/D139*100</f>
        <v>105.98050958333332</v>
      </c>
    </row>
    <row r="140" spans="1:7" ht="63.75" outlineLevel="3" x14ac:dyDescent="0.25">
      <c r="A140" s="43" t="s">
        <v>174</v>
      </c>
      <c r="B140" s="44" t="s">
        <v>175</v>
      </c>
      <c r="C140" s="45">
        <v>22800</v>
      </c>
      <c r="D140" s="45">
        <v>4800</v>
      </c>
      <c r="E140" s="46">
        <v>5087.0644599999996</v>
      </c>
      <c r="F140" s="45">
        <f t="shared" ref="F140" si="22">+E140/C140*100</f>
        <v>22.311686228070172</v>
      </c>
      <c r="G140" s="45">
        <f t="shared" ref="G140" si="23">+E140/D140*100</f>
        <v>105.98050958333332</v>
      </c>
    </row>
    <row r="141" spans="1:7" ht="51" hidden="1" outlineLevel="6" x14ac:dyDescent="0.25">
      <c r="A141" s="18" t="s">
        <v>176</v>
      </c>
      <c r="B141" s="19" t="s">
        <v>175</v>
      </c>
      <c r="C141" s="16">
        <v>9300</v>
      </c>
      <c r="D141" s="16">
        <v>1457</v>
      </c>
      <c r="E141" s="17">
        <v>0</v>
      </c>
      <c r="F141" s="17"/>
      <c r="G141" s="17"/>
    </row>
    <row r="142" spans="1:7" hidden="1" outlineLevel="6" x14ac:dyDescent="0.25">
      <c r="A142" s="20" t="s">
        <v>176</v>
      </c>
      <c r="B142" s="21"/>
      <c r="C142" s="16">
        <v>9300</v>
      </c>
      <c r="D142" s="16">
        <v>1457</v>
      </c>
      <c r="E142" s="17">
        <v>0</v>
      </c>
      <c r="F142" s="17"/>
      <c r="G142" s="17"/>
    </row>
    <row r="143" spans="1:7" ht="76.5" hidden="1" outlineLevel="4" x14ac:dyDescent="0.25">
      <c r="A143" s="22" t="s">
        <v>177</v>
      </c>
      <c r="B143" s="23" t="s">
        <v>178</v>
      </c>
      <c r="C143" s="16">
        <v>0</v>
      </c>
      <c r="D143" s="16">
        <v>0</v>
      </c>
      <c r="E143" s="17">
        <v>3953.4965299999999</v>
      </c>
      <c r="F143" s="17"/>
      <c r="G143" s="17"/>
    </row>
    <row r="144" spans="1:7" ht="76.5" hidden="1" outlineLevel="6" x14ac:dyDescent="0.25">
      <c r="A144" s="18" t="s">
        <v>179</v>
      </c>
      <c r="B144" s="19" t="s">
        <v>180</v>
      </c>
      <c r="C144" s="16">
        <v>0</v>
      </c>
      <c r="D144" s="16">
        <v>0</v>
      </c>
      <c r="E144" s="17">
        <v>3953.4965299999999</v>
      </c>
      <c r="F144" s="17"/>
      <c r="G144" s="17"/>
    </row>
    <row r="145" spans="1:11" hidden="1" outlineLevel="6" x14ac:dyDescent="0.25">
      <c r="A145" s="20" t="s">
        <v>179</v>
      </c>
      <c r="B145" s="21"/>
      <c r="C145" s="16">
        <v>0</v>
      </c>
      <c r="D145" s="16">
        <v>0</v>
      </c>
      <c r="E145" s="17">
        <v>3953.4965299999999</v>
      </c>
      <c r="F145" s="17"/>
      <c r="G145" s="17"/>
    </row>
    <row r="146" spans="1:11" ht="89.25" hidden="1" outlineLevel="4" x14ac:dyDescent="0.25">
      <c r="A146" s="22" t="s">
        <v>181</v>
      </c>
      <c r="B146" s="23" t="s">
        <v>182</v>
      </c>
      <c r="C146" s="16">
        <v>0</v>
      </c>
      <c r="D146" s="16">
        <v>0</v>
      </c>
      <c r="E146" s="17">
        <v>114.0056</v>
      </c>
      <c r="F146" s="17"/>
      <c r="G146" s="17"/>
    </row>
    <row r="147" spans="1:11" ht="89.25" hidden="1" outlineLevel="6" x14ac:dyDescent="0.25">
      <c r="A147" s="18" t="s">
        <v>183</v>
      </c>
      <c r="B147" s="19" t="s">
        <v>184</v>
      </c>
      <c r="C147" s="16">
        <v>0</v>
      </c>
      <c r="D147" s="16">
        <v>0</v>
      </c>
      <c r="E147" s="17">
        <v>114.0056</v>
      </c>
      <c r="F147" s="17"/>
      <c r="G147" s="17"/>
    </row>
    <row r="148" spans="1:11" hidden="1" outlineLevel="6" x14ac:dyDescent="0.25">
      <c r="A148" s="20" t="s">
        <v>183</v>
      </c>
      <c r="B148" s="21"/>
      <c r="C148" s="16">
        <v>0</v>
      </c>
      <c r="D148" s="16">
        <v>0</v>
      </c>
      <c r="E148" s="17">
        <v>114.0056</v>
      </c>
      <c r="F148" s="17"/>
      <c r="G148" s="17"/>
    </row>
    <row r="149" spans="1:11" ht="51" outlineLevel="1" collapsed="1" x14ac:dyDescent="0.25">
      <c r="A149" s="8" t="s">
        <v>185</v>
      </c>
      <c r="B149" s="9" t="s">
        <v>186</v>
      </c>
      <c r="C149" s="28">
        <v>39065</v>
      </c>
      <c r="D149" s="28">
        <v>7405.7430000000004</v>
      </c>
      <c r="E149" s="29">
        <v>7625.3990199999998</v>
      </c>
      <c r="F149" s="28">
        <f>+E149/C149*100</f>
        <v>19.519772225777547</v>
      </c>
      <c r="G149" s="28">
        <f>+E149/D149*100</f>
        <v>102.96602272047517</v>
      </c>
      <c r="H149" s="69">
        <f>C150+C154+C168+C170</f>
        <v>39065</v>
      </c>
      <c r="I149" s="69">
        <f>D150+D154+D168+D170</f>
        <v>7405.7</v>
      </c>
      <c r="J149" s="69">
        <f>E150+E154+E168+E170</f>
        <v>7625.3990199999998</v>
      </c>
      <c r="K149" s="70"/>
    </row>
    <row r="150" spans="1:11" ht="76.5" outlineLevel="2" x14ac:dyDescent="0.25">
      <c r="A150" s="11" t="s">
        <v>187</v>
      </c>
      <c r="B150" s="12" t="s">
        <v>188</v>
      </c>
      <c r="C150" s="41">
        <v>440</v>
      </c>
      <c r="D150" s="41">
        <v>0</v>
      </c>
      <c r="E150" s="42">
        <v>0</v>
      </c>
      <c r="F150" s="41">
        <f>+E150/C150*100</f>
        <v>0</v>
      </c>
      <c r="G150" s="41"/>
    </row>
    <row r="151" spans="1:11" ht="63.75" outlineLevel="3" x14ac:dyDescent="0.25">
      <c r="A151" s="43" t="s">
        <v>189</v>
      </c>
      <c r="B151" s="44" t="s">
        <v>190</v>
      </c>
      <c r="C151" s="45">
        <v>440</v>
      </c>
      <c r="D151" s="45">
        <v>0</v>
      </c>
      <c r="E151" s="46">
        <v>0</v>
      </c>
      <c r="F151" s="45">
        <f t="shared" ref="F151" si="24">+E151/C151*100</f>
        <v>0</v>
      </c>
      <c r="G151" s="45"/>
    </row>
    <row r="152" spans="1:11" ht="63.75" hidden="1" outlineLevel="6" x14ac:dyDescent="0.25">
      <c r="A152" s="18" t="s">
        <v>191</v>
      </c>
      <c r="B152" s="19" t="s">
        <v>190</v>
      </c>
      <c r="C152" s="16">
        <v>250</v>
      </c>
      <c r="D152" s="16">
        <v>0</v>
      </c>
      <c r="E152" s="17">
        <v>0</v>
      </c>
      <c r="F152" s="17"/>
      <c r="G152" s="17"/>
    </row>
    <row r="153" spans="1:11" hidden="1" outlineLevel="6" x14ac:dyDescent="0.25">
      <c r="A153" s="20" t="s">
        <v>191</v>
      </c>
      <c r="B153" s="21"/>
      <c r="C153" s="16">
        <v>250</v>
      </c>
      <c r="D153" s="16">
        <v>0</v>
      </c>
      <c r="E153" s="17">
        <v>0</v>
      </c>
      <c r="F153" s="17"/>
      <c r="G153" s="17"/>
    </row>
    <row r="154" spans="1:11" ht="102" outlineLevel="2" collapsed="1" x14ac:dyDescent="0.25">
      <c r="A154" s="11" t="s">
        <v>192</v>
      </c>
      <c r="B154" s="12" t="s">
        <v>193</v>
      </c>
      <c r="C154" s="41">
        <v>22475</v>
      </c>
      <c r="D154" s="41">
        <v>3895</v>
      </c>
      <c r="E154" s="41">
        <v>3756.49964</v>
      </c>
      <c r="F154" s="41">
        <f>+E154/C154*100</f>
        <v>16.714125205784207</v>
      </c>
      <c r="G154" s="41">
        <f>+E154/D154*100</f>
        <v>96.444149935815148</v>
      </c>
    </row>
    <row r="155" spans="1:11" ht="76.5" outlineLevel="3" x14ac:dyDescent="0.25">
      <c r="A155" s="43" t="s">
        <v>194</v>
      </c>
      <c r="B155" s="44" t="s">
        <v>195</v>
      </c>
      <c r="C155" s="45">
        <v>900</v>
      </c>
      <c r="D155" s="45">
        <v>140</v>
      </c>
      <c r="E155" s="46">
        <v>139.50266999999999</v>
      </c>
      <c r="F155" s="45">
        <f t="shared" ref="F155:F164" si="25">+E155/C155*100</f>
        <v>15.500296666666666</v>
      </c>
      <c r="G155" s="45">
        <f t="shared" ref="G155:G164" si="26">+E155/D155*100</f>
        <v>99.644764285714288</v>
      </c>
    </row>
    <row r="156" spans="1:11" ht="89.25" hidden="1" outlineLevel="4" x14ac:dyDescent="0.25">
      <c r="A156" s="22" t="s">
        <v>196</v>
      </c>
      <c r="B156" s="23" t="s">
        <v>197</v>
      </c>
      <c r="C156" s="16">
        <v>1150</v>
      </c>
      <c r="D156" s="16">
        <v>180</v>
      </c>
      <c r="E156" s="17">
        <v>273.95076</v>
      </c>
      <c r="F156" s="16">
        <f t="shared" si="25"/>
        <v>23.821805217391304</v>
      </c>
      <c r="G156" s="16">
        <f t="shared" si="26"/>
        <v>152.19486666666666</v>
      </c>
    </row>
    <row r="157" spans="1:11" ht="89.25" hidden="1" outlineLevel="6" x14ac:dyDescent="0.25">
      <c r="A157" s="18" t="s">
        <v>198</v>
      </c>
      <c r="B157" s="19" t="s">
        <v>197</v>
      </c>
      <c r="C157" s="16">
        <v>1150</v>
      </c>
      <c r="D157" s="16">
        <v>180</v>
      </c>
      <c r="E157" s="17">
        <v>273.95076</v>
      </c>
      <c r="F157" s="16">
        <f t="shared" si="25"/>
        <v>23.821805217391304</v>
      </c>
      <c r="G157" s="16">
        <f t="shared" si="26"/>
        <v>152.19486666666666</v>
      </c>
    </row>
    <row r="158" spans="1:11" hidden="1" outlineLevel="6" x14ac:dyDescent="0.25">
      <c r="A158" s="20" t="s">
        <v>198</v>
      </c>
      <c r="B158" s="21"/>
      <c r="C158" s="16">
        <v>1150</v>
      </c>
      <c r="D158" s="16">
        <v>180</v>
      </c>
      <c r="E158" s="17">
        <v>273.95076</v>
      </c>
      <c r="F158" s="16">
        <f t="shared" si="25"/>
        <v>23.821805217391304</v>
      </c>
      <c r="G158" s="16">
        <f t="shared" si="26"/>
        <v>152.19486666666666</v>
      </c>
    </row>
    <row r="159" spans="1:11" ht="102" outlineLevel="3" collapsed="1" x14ac:dyDescent="0.25">
      <c r="A159" s="43" t="s">
        <v>199</v>
      </c>
      <c r="B159" s="44" t="s">
        <v>200</v>
      </c>
      <c r="C159" s="45">
        <v>75</v>
      </c>
      <c r="D159" s="45">
        <v>5</v>
      </c>
      <c r="E159" s="46">
        <v>10.67784</v>
      </c>
      <c r="F159" s="45">
        <f t="shared" si="25"/>
        <v>14.237120000000001</v>
      </c>
      <c r="G159" s="45">
        <f t="shared" si="26"/>
        <v>213.55680000000001</v>
      </c>
    </row>
    <row r="160" spans="1:11" ht="89.25" hidden="1" outlineLevel="4" x14ac:dyDescent="0.25">
      <c r="A160" s="22" t="s">
        <v>201</v>
      </c>
      <c r="B160" s="23" t="s">
        <v>202</v>
      </c>
      <c r="C160" s="16">
        <v>50</v>
      </c>
      <c r="D160" s="16">
        <v>10</v>
      </c>
      <c r="E160" s="17">
        <v>1.25867</v>
      </c>
      <c r="F160" s="16">
        <f t="shared" si="25"/>
        <v>2.5173399999999999</v>
      </c>
      <c r="G160" s="16">
        <f t="shared" si="26"/>
        <v>12.5867</v>
      </c>
    </row>
    <row r="161" spans="1:7" ht="89.25" hidden="1" outlineLevel="6" x14ac:dyDescent="0.25">
      <c r="A161" s="18" t="s">
        <v>203</v>
      </c>
      <c r="B161" s="19" t="s">
        <v>202</v>
      </c>
      <c r="C161" s="16">
        <v>50</v>
      </c>
      <c r="D161" s="16">
        <v>10</v>
      </c>
      <c r="E161" s="17">
        <v>1.25867</v>
      </c>
      <c r="F161" s="16">
        <f t="shared" si="25"/>
        <v>2.5173399999999999</v>
      </c>
      <c r="G161" s="16">
        <f t="shared" si="26"/>
        <v>12.5867</v>
      </c>
    </row>
    <row r="162" spans="1:7" hidden="1" outlineLevel="6" x14ac:dyDescent="0.25">
      <c r="A162" s="20" t="s">
        <v>203</v>
      </c>
      <c r="B162" s="21"/>
      <c r="C162" s="16">
        <v>50</v>
      </c>
      <c r="D162" s="16">
        <v>10</v>
      </c>
      <c r="E162" s="17">
        <v>1.25867</v>
      </c>
      <c r="F162" s="16">
        <f t="shared" si="25"/>
        <v>2.5173399999999999</v>
      </c>
      <c r="G162" s="16">
        <f t="shared" si="26"/>
        <v>12.5867</v>
      </c>
    </row>
    <row r="163" spans="1:7" ht="76.5" hidden="1" outlineLevel="4" x14ac:dyDescent="0.25">
      <c r="A163" s="22" t="s">
        <v>204</v>
      </c>
      <c r="B163" s="23" t="s">
        <v>205</v>
      </c>
      <c r="C163" s="16">
        <v>0</v>
      </c>
      <c r="D163" s="16">
        <v>0</v>
      </c>
      <c r="E163" s="17">
        <v>0</v>
      </c>
      <c r="F163" s="16" t="e">
        <f t="shared" si="25"/>
        <v>#DIV/0!</v>
      </c>
      <c r="G163" s="16" t="e">
        <f t="shared" si="26"/>
        <v>#DIV/0!</v>
      </c>
    </row>
    <row r="164" spans="1:7" ht="51" outlineLevel="3" collapsed="1" x14ac:dyDescent="0.25">
      <c r="A164" s="43" t="s">
        <v>206</v>
      </c>
      <c r="B164" s="44" t="s">
        <v>207</v>
      </c>
      <c r="C164" s="45">
        <v>21500</v>
      </c>
      <c r="D164" s="45">
        <v>3750</v>
      </c>
      <c r="E164" s="46">
        <v>3606.3191299999999</v>
      </c>
      <c r="F164" s="45">
        <f t="shared" si="25"/>
        <v>16.773577348837211</v>
      </c>
      <c r="G164" s="45">
        <f t="shared" si="26"/>
        <v>96.168510133333328</v>
      </c>
    </row>
    <row r="165" spans="1:7" ht="38.25" hidden="1" outlineLevel="4" x14ac:dyDescent="0.25">
      <c r="A165" s="22" t="s">
        <v>208</v>
      </c>
      <c r="B165" s="23" t="s">
        <v>209</v>
      </c>
      <c r="C165" s="16">
        <v>24000</v>
      </c>
      <c r="D165" s="16">
        <v>5500</v>
      </c>
      <c r="E165" s="17">
        <v>4505.3603999999996</v>
      </c>
      <c r="F165" s="17"/>
      <c r="G165" s="17"/>
    </row>
    <row r="166" spans="1:7" ht="38.25" hidden="1" outlineLevel="6" x14ac:dyDescent="0.25">
      <c r="A166" s="18" t="s">
        <v>210</v>
      </c>
      <c r="B166" s="19" t="s">
        <v>209</v>
      </c>
      <c r="C166" s="16">
        <v>24000</v>
      </c>
      <c r="D166" s="16">
        <v>5500</v>
      </c>
      <c r="E166" s="17">
        <v>4505.3603999999996</v>
      </c>
      <c r="F166" s="17"/>
      <c r="G166" s="17"/>
    </row>
    <row r="167" spans="1:7" hidden="1" outlineLevel="6" x14ac:dyDescent="0.25">
      <c r="A167" s="20" t="s">
        <v>210</v>
      </c>
      <c r="B167" s="21"/>
      <c r="C167" s="16">
        <v>24000</v>
      </c>
      <c r="D167" s="16">
        <v>5500</v>
      </c>
      <c r="E167" s="17">
        <v>4505.3603999999996</v>
      </c>
      <c r="F167" s="17"/>
      <c r="G167" s="17"/>
    </row>
    <row r="168" spans="1:7" ht="38.25" outlineLevel="6" x14ac:dyDescent="0.25">
      <c r="A168" s="47" t="s">
        <v>487</v>
      </c>
      <c r="B168" s="48" t="s">
        <v>488</v>
      </c>
      <c r="C168" s="41">
        <v>0</v>
      </c>
      <c r="D168" s="41">
        <v>0</v>
      </c>
      <c r="E168" s="42">
        <v>-6.1835500000000003</v>
      </c>
      <c r="F168" s="45"/>
      <c r="G168" s="45"/>
    </row>
    <row r="169" spans="1:7" ht="51" outlineLevel="6" x14ac:dyDescent="0.25">
      <c r="A169" s="43" t="s">
        <v>489</v>
      </c>
      <c r="B169" s="44" t="s">
        <v>490</v>
      </c>
      <c r="C169" s="45">
        <v>0</v>
      </c>
      <c r="D169" s="45">
        <v>0</v>
      </c>
      <c r="E169" s="17">
        <v>-6.2</v>
      </c>
      <c r="F169" s="45"/>
      <c r="G169" s="45"/>
    </row>
    <row r="170" spans="1:7" ht="89.25" outlineLevel="2" x14ac:dyDescent="0.25">
      <c r="A170" s="11" t="s">
        <v>211</v>
      </c>
      <c r="B170" s="12" t="s">
        <v>212</v>
      </c>
      <c r="C170" s="41">
        <v>16150</v>
      </c>
      <c r="D170" s="41">
        <v>3510.7</v>
      </c>
      <c r="E170" s="42">
        <v>3875.08293</v>
      </c>
      <c r="F170" s="41">
        <f>+E170/C170*100</f>
        <v>23.994321547987614</v>
      </c>
      <c r="G170" s="41">
        <f>+E170/D170*100</f>
        <v>110.37921012903411</v>
      </c>
    </row>
    <row r="171" spans="1:7" ht="102" outlineLevel="3" x14ac:dyDescent="0.25">
      <c r="A171" s="43" t="s">
        <v>213</v>
      </c>
      <c r="B171" s="44" t="s">
        <v>214</v>
      </c>
      <c r="C171" s="45">
        <v>16150</v>
      </c>
      <c r="D171" s="45">
        <v>3510.7429999999999</v>
      </c>
      <c r="E171" s="46">
        <v>3875.08293</v>
      </c>
      <c r="F171" s="45">
        <f>+E171/C171*100</f>
        <v>23.994321547987614</v>
      </c>
      <c r="G171" s="45">
        <f t="shared" ref="G171" si="27">+E171/D171*100</f>
        <v>110.37785819127177</v>
      </c>
    </row>
    <row r="172" spans="1:7" ht="89.25" hidden="1" outlineLevel="4" x14ac:dyDescent="0.25">
      <c r="A172" s="22" t="s">
        <v>215</v>
      </c>
      <c r="B172" s="23" t="s">
        <v>216</v>
      </c>
      <c r="C172" s="16">
        <v>15250</v>
      </c>
      <c r="D172" s="16">
        <v>3644</v>
      </c>
      <c r="E172" s="17">
        <v>3546.06378</v>
      </c>
      <c r="F172" s="17"/>
      <c r="G172" s="17"/>
    </row>
    <row r="173" spans="1:7" ht="89.25" hidden="1" outlineLevel="6" x14ac:dyDescent="0.25">
      <c r="A173" s="18" t="s">
        <v>217</v>
      </c>
      <c r="B173" s="19" t="s">
        <v>216</v>
      </c>
      <c r="C173" s="16">
        <v>1600</v>
      </c>
      <c r="D173" s="16">
        <v>400</v>
      </c>
      <c r="E173" s="17">
        <v>383.02082000000001</v>
      </c>
      <c r="F173" s="17"/>
      <c r="G173" s="17"/>
    </row>
    <row r="174" spans="1:7" hidden="1" outlineLevel="6" x14ac:dyDescent="0.25">
      <c r="A174" s="20" t="s">
        <v>217</v>
      </c>
      <c r="B174" s="21"/>
      <c r="C174" s="16">
        <v>1600</v>
      </c>
      <c r="D174" s="16">
        <v>400</v>
      </c>
      <c r="E174" s="17">
        <v>383.02082000000001</v>
      </c>
      <c r="F174" s="17"/>
      <c r="G174" s="17"/>
    </row>
    <row r="175" spans="1:7" ht="89.25" hidden="1" outlineLevel="6" x14ac:dyDescent="0.25">
      <c r="A175" s="18" t="s">
        <v>218</v>
      </c>
      <c r="B175" s="19" t="s">
        <v>219</v>
      </c>
      <c r="C175" s="16">
        <v>350</v>
      </c>
      <c r="D175" s="16">
        <v>94</v>
      </c>
      <c r="E175" s="17">
        <v>114.25928999999999</v>
      </c>
      <c r="F175" s="17"/>
      <c r="G175" s="17"/>
    </row>
    <row r="176" spans="1:7" hidden="1" outlineLevel="6" x14ac:dyDescent="0.25">
      <c r="A176" s="20" t="s">
        <v>218</v>
      </c>
      <c r="B176" s="21"/>
      <c r="C176" s="16">
        <v>350</v>
      </c>
      <c r="D176" s="16">
        <v>94</v>
      </c>
      <c r="E176" s="17">
        <v>114.25928999999999</v>
      </c>
      <c r="F176" s="17"/>
      <c r="G176" s="17"/>
    </row>
    <row r="177" spans="1:10" ht="102" hidden="1" outlineLevel="5" x14ac:dyDescent="0.25">
      <c r="A177" s="24" t="s">
        <v>220</v>
      </c>
      <c r="B177" s="25" t="s">
        <v>221</v>
      </c>
      <c r="C177" s="16">
        <v>13300</v>
      </c>
      <c r="D177" s="16">
        <v>3150</v>
      </c>
      <c r="E177" s="17">
        <v>3048.7836699999998</v>
      </c>
      <c r="F177" s="17"/>
      <c r="G177" s="17"/>
    </row>
    <row r="178" spans="1:10" ht="102" hidden="1" outlineLevel="6" x14ac:dyDescent="0.25">
      <c r="A178" s="18" t="s">
        <v>222</v>
      </c>
      <c r="B178" s="19" t="s">
        <v>223</v>
      </c>
      <c r="C178" s="16">
        <v>13300</v>
      </c>
      <c r="D178" s="16">
        <v>3150</v>
      </c>
      <c r="E178" s="17">
        <v>3048.7836699999998</v>
      </c>
      <c r="F178" s="17"/>
      <c r="G178" s="17"/>
    </row>
    <row r="179" spans="1:10" hidden="1" outlineLevel="6" x14ac:dyDescent="0.25">
      <c r="A179" s="20" t="s">
        <v>222</v>
      </c>
      <c r="B179" s="21"/>
      <c r="C179" s="16">
        <v>13300</v>
      </c>
      <c r="D179" s="16">
        <v>3150</v>
      </c>
      <c r="E179" s="17">
        <v>3048.7836699999998</v>
      </c>
      <c r="F179" s="17"/>
      <c r="G179" s="17"/>
    </row>
    <row r="180" spans="1:10" ht="89.25" hidden="1" outlineLevel="4" x14ac:dyDescent="0.25">
      <c r="A180" s="22" t="s">
        <v>224</v>
      </c>
      <c r="B180" s="23" t="s">
        <v>225</v>
      </c>
      <c r="C180" s="16">
        <v>0.05</v>
      </c>
      <c r="D180" s="16">
        <v>1.2500000000000001E-2</v>
      </c>
      <c r="E180" s="17">
        <v>0</v>
      </c>
      <c r="F180" s="17"/>
      <c r="G180" s="17"/>
    </row>
    <row r="181" spans="1:10" ht="89.25" hidden="1" outlineLevel="6" x14ac:dyDescent="0.25">
      <c r="A181" s="18" t="s">
        <v>226</v>
      </c>
      <c r="B181" s="19" t="s">
        <v>227</v>
      </c>
      <c r="C181" s="16">
        <v>0.05</v>
      </c>
      <c r="D181" s="16">
        <v>1.2500000000000001E-2</v>
      </c>
      <c r="E181" s="17">
        <v>0</v>
      </c>
      <c r="F181" s="17"/>
      <c r="G181" s="17"/>
    </row>
    <row r="182" spans="1:10" hidden="1" outlineLevel="6" x14ac:dyDescent="0.25">
      <c r="A182" s="20" t="s">
        <v>226</v>
      </c>
      <c r="B182" s="21"/>
      <c r="C182" s="16">
        <v>0.05</v>
      </c>
      <c r="D182" s="16">
        <v>1.2500000000000001E-2</v>
      </c>
      <c r="E182" s="17">
        <v>0</v>
      </c>
      <c r="F182" s="17"/>
      <c r="G182" s="17"/>
    </row>
    <row r="183" spans="1:10" ht="38.25" outlineLevel="1" collapsed="1" x14ac:dyDescent="0.25">
      <c r="A183" s="8" t="s">
        <v>228</v>
      </c>
      <c r="B183" s="9" t="s">
        <v>229</v>
      </c>
      <c r="C183" s="28">
        <v>8495</v>
      </c>
      <c r="D183" s="28">
        <v>1860</v>
      </c>
      <c r="E183" s="29">
        <v>5229.0975099999996</v>
      </c>
      <c r="F183" s="28">
        <f>+E183/C183*100</f>
        <v>61.555003060623889</v>
      </c>
      <c r="G183" s="28">
        <f>+E183/D183*100</f>
        <v>281.13427473118276</v>
      </c>
      <c r="H183" s="69">
        <f>C184+C189</f>
        <v>8495</v>
      </c>
      <c r="I183" s="69">
        <f>D184+D189</f>
        <v>1860</v>
      </c>
      <c r="J183" s="69">
        <f>E184+E189</f>
        <v>5229.0975099999996</v>
      </c>
    </row>
    <row r="184" spans="1:10" outlineLevel="2" x14ac:dyDescent="0.25">
      <c r="A184" s="11" t="s">
        <v>230</v>
      </c>
      <c r="B184" s="12" t="s">
        <v>231</v>
      </c>
      <c r="C184" s="41">
        <v>80</v>
      </c>
      <c r="D184" s="41">
        <v>0</v>
      </c>
      <c r="E184" s="42">
        <v>16.73359</v>
      </c>
      <c r="F184" s="41">
        <f t="shared" ref="F184:F185" si="28">+E184/C184*100</f>
        <v>20.916987500000001</v>
      </c>
      <c r="G184" s="45"/>
    </row>
    <row r="185" spans="1:10" ht="25.5" outlineLevel="3" x14ac:dyDescent="0.25">
      <c r="A185" s="14" t="s">
        <v>232</v>
      </c>
      <c r="B185" s="15" t="s">
        <v>233</v>
      </c>
      <c r="C185" s="45">
        <v>80</v>
      </c>
      <c r="D185" s="45">
        <v>0</v>
      </c>
      <c r="E185" s="46">
        <v>16.73359</v>
      </c>
      <c r="F185" s="45">
        <f t="shared" si="28"/>
        <v>20.916987500000001</v>
      </c>
      <c r="G185" s="45"/>
    </row>
    <row r="186" spans="1:10" ht="38.25" hidden="1" outlineLevel="4" x14ac:dyDescent="0.25">
      <c r="A186" s="22" t="s">
        <v>234</v>
      </c>
      <c r="B186" s="23" t="s">
        <v>235</v>
      </c>
      <c r="C186" s="16">
        <v>70</v>
      </c>
      <c r="D186" s="16">
        <v>0</v>
      </c>
      <c r="E186" s="17">
        <v>19.634329999999999</v>
      </c>
      <c r="F186" s="17"/>
      <c r="G186" s="17"/>
    </row>
    <row r="187" spans="1:10" ht="38.25" hidden="1" outlineLevel="6" x14ac:dyDescent="0.25">
      <c r="A187" s="18" t="s">
        <v>236</v>
      </c>
      <c r="B187" s="19" t="s">
        <v>235</v>
      </c>
      <c r="C187" s="16">
        <v>70</v>
      </c>
      <c r="D187" s="16">
        <v>0</v>
      </c>
      <c r="E187" s="17">
        <v>19.634329999999999</v>
      </c>
      <c r="F187" s="17"/>
      <c r="G187" s="17"/>
    </row>
    <row r="188" spans="1:10" hidden="1" outlineLevel="6" x14ac:dyDescent="0.25">
      <c r="A188" s="20" t="s">
        <v>236</v>
      </c>
      <c r="B188" s="21"/>
      <c r="C188" s="16">
        <v>70</v>
      </c>
      <c r="D188" s="16">
        <v>0</v>
      </c>
      <c r="E188" s="17">
        <v>19.634329999999999</v>
      </c>
      <c r="F188" s="17"/>
      <c r="G188" s="17"/>
    </row>
    <row r="189" spans="1:10" outlineLevel="2" collapsed="1" x14ac:dyDescent="0.25">
      <c r="A189" s="11" t="s">
        <v>237</v>
      </c>
      <c r="B189" s="12" t="s">
        <v>238</v>
      </c>
      <c r="C189" s="41">
        <v>8415</v>
      </c>
      <c r="D189" s="41">
        <v>1860</v>
      </c>
      <c r="E189" s="42">
        <v>5212.3639199999998</v>
      </c>
      <c r="F189" s="41">
        <f>+E189/C189*100</f>
        <v>61.941341889483056</v>
      </c>
      <c r="G189" s="41">
        <f>+E189/D189*100</f>
        <v>280.23461935483869</v>
      </c>
    </row>
    <row r="190" spans="1:10" ht="38.25" outlineLevel="3" x14ac:dyDescent="0.25">
      <c r="A190" s="43" t="s">
        <v>239</v>
      </c>
      <c r="B190" s="44" t="s">
        <v>240</v>
      </c>
      <c r="C190" s="45">
        <v>8215</v>
      </c>
      <c r="D190" s="45">
        <v>1810</v>
      </c>
      <c r="E190" s="46">
        <v>2642.27475</v>
      </c>
      <c r="F190" s="45">
        <f t="shared" ref="F190:F196" si="29">+E190/C190*100</f>
        <v>32.164026171637246</v>
      </c>
      <c r="G190" s="45">
        <f t="shared" ref="G190:G196" si="30">+E190/D190*100</f>
        <v>145.98203038674035</v>
      </c>
    </row>
    <row r="191" spans="1:10" ht="38.25" hidden="1" outlineLevel="4" x14ac:dyDescent="0.25">
      <c r="A191" s="22" t="s">
        <v>241</v>
      </c>
      <c r="B191" s="23" t="s">
        <v>242</v>
      </c>
      <c r="C191" s="45">
        <v>200</v>
      </c>
      <c r="D191" s="16">
        <v>1250</v>
      </c>
      <c r="E191" s="46">
        <v>2570.0891700000002</v>
      </c>
      <c r="F191" s="45">
        <f t="shared" si="29"/>
        <v>1285.0445850000001</v>
      </c>
      <c r="G191" s="45">
        <f t="shared" si="30"/>
        <v>205.6071336</v>
      </c>
    </row>
    <row r="192" spans="1:10" ht="38.25" hidden="1" outlineLevel="6" x14ac:dyDescent="0.25">
      <c r="A192" s="18" t="s">
        <v>243</v>
      </c>
      <c r="B192" s="19" t="s">
        <v>242</v>
      </c>
      <c r="C192" s="16">
        <v>800</v>
      </c>
      <c r="D192" s="16">
        <v>250</v>
      </c>
      <c r="E192" s="17">
        <v>215.33242999999999</v>
      </c>
      <c r="F192" s="16">
        <f t="shared" si="29"/>
        <v>26.916553749999999</v>
      </c>
      <c r="G192" s="16">
        <f t="shared" si="30"/>
        <v>86.132971999999995</v>
      </c>
    </row>
    <row r="193" spans="1:10" hidden="1" outlineLevel="6" x14ac:dyDescent="0.25">
      <c r="A193" s="20" t="s">
        <v>243</v>
      </c>
      <c r="B193" s="21"/>
      <c r="C193" s="16">
        <v>800</v>
      </c>
      <c r="D193" s="16">
        <v>250</v>
      </c>
      <c r="E193" s="17">
        <v>215.33242999999999</v>
      </c>
      <c r="F193" s="16">
        <f t="shared" si="29"/>
        <v>26.916553749999999</v>
      </c>
      <c r="G193" s="16">
        <f t="shared" si="30"/>
        <v>86.132971999999995</v>
      </c>
    </row>
    <row r="194" spans="1:10" ht="38.25" hidden="1" outlineLevel="6" x14ac:dyDescent="0.25">
      <c r="A194" s="18" t="s">
        <v>244</v>
      </c>
      <c r="B194" s="19" t="s">
        <v>242</v>
      </c>
      <c r="C194" s="16">
        <v>5000</v>
      </c>
      <c r="D194" s="16">
        <v>1000</v>
      </c>
      <c r="E194" s="17">
        <v>1511.5299600000001</v>
      </c>
      <c r="F194" s="16">
        <f t="shared" si="29"/>
        <v>30.230599200000004</v>
      </c>
      <c r="G194" s="16">
        <f t="shared" si="30"/>
        <v>151.152996</v>
      </c>
    </row>
    <row r="195" spans="1:10" hidden="1" outlineLevel="6" x14ac:dyDescent="0.25">
      <c r="A195" s="20" t="s">
        <v>244</v>
      </c>
      <c r="B195" s="21"/>
      <c r="C195" s="16">
        <v>5000</v>
      </c>
      <c r="D195" s="16">
        <v>1000</v>
      </c>
      <c r="E195" s="17">
        <v>1511.5299600000001</v>
      </c>
      <c r="F195" s="16">
        <f t="shared" si="29"/>
        <v>30.230599200000004</v>
      </c>
      <c r="G195" s="16">
        <f t="shared" si="30"/>
        <v>151.152996</v>
      </c>
    </row>
    <row r="196" spans="1:10" ht="25.5" outlineLevel="3" collapsed="1" x14ac:dyDescent="0.25">
      <c r="A196" s="43" t="s">
        <v>245</v>
      </c>
      <c r="B196" s="44" t="s">
        <v>246</v>
      </c>
      <c r="C196" s="45">
        <v>200</v>
      </c>
      <c r="D196" s="45">
        <v>50</v>
      </c>
      <c r="E196" s="45">
        <v>2570.1</v>
      </c>
      <c r="F196" s="45">
        <f t="shared" si="29"/>
        <v>1285.05</v>
      </c>
      <c r="G196" s="45">
        <f t="shared" si="30"/>
        <v>5140.2</v>
      </c>
    </row>
    <row r="197" spans="1:10" ht="25.5" hidden="1" outlineLevel="4" x14ac:dyDescent="0.25">
      <c r="A197" s="22" t="s">
        <v>247</v>
      </c>
      <c r="B197" s="23" t="s">
        <v>248</v>
      </c>
      <c r="C197" s="16">
        <v>1650</v>
      </c>
      <c r="D197" s="16">
        <v>335</v>
      </c>
      <c r="E197" s="17">
        <v>76.125399999999999</v>
      </c>
      <c r="F197" s="17"/>
      <c r="G197" s="17"/>
    </row>
    <row r="198" spans="1:10" ht="25.5" hidden="1" outlineLevel="6" x14ac:dyDescent="0.25">
      <c r="A198" s="18" t="s">
        <v>249</v>
      </c>
      <c r="B198" s="19" t="s">
        <v>250</v>
      </c>
      <c r="C198" s="16">
        <v>100</v>
      </c>
      <c r="D198" s="16">
        <v>25</v>
      </c>
      <c r="E198" s="17">
        <v>16.23197</v>
      </c>
      <c r="F198" s="17"/>
      <c r="G198" s="17"/>
    </row>
    <row r="199" spans="1:10" hidden="1" outlineLevel="6" x14ac:dyDescent="0.25">
      <c r="A199" s="20" t="s">
        <v>249</v>
      </c>
      <c r="B199" s="21"/>
      <c r="C199" s="16">
        <v>100</v>
      </c>
      <c r="D199" s="16">
        <v>25</v>
      </c>
      <c r="E199" s="17">
        <v>16.23197</v>
      </c>
      <c r="F199" s="17"/>
      <c r="G199" s="17"/>
    </row>
    <row r="200" spans="1:10" ht="51" hidden="1" outlineLevel="6" x14ac:dyDescent="0.25">
      <c r="A200" s="18" t="s">
        <v>251</v>
      </c>
      <c r="B200" s="19" t="s">
        <v>252</v>
      </c>
      <c r="C200" s="16">
        <v>1000</v>
      </c>
      <c r="D200" s="16">
        <v>200</v>
      </c>
      <c r="E200" s="17">
        <v>-24.630569999999999</v>
      </c>
      <c r="F200" s="17"/>
      <c r="G200" s="17"/>
    </row>
    <row r="201" spans="1:10" hidden="1" outlineLevel="6" x14ac:dyDescent="0.25">
      <c r="A201" s="20" t="s">
        <v>251</v>
      </c>
      <c r="B201" s="21"/>
      <c r="C201" s="16">
        <v>1000</v>
      </c>
      <c r="D201" s="16">
        <v>200</v>
      </c>
      <c r="E201" s="17">
        <v>-24.630569999999999</v>
      </c>
      <c r="F201" s="17"/>
      <c r="G201" s="17"/>
    </row>
    <row r="202" spans="1:10" ht="25.5" hidden="1" outlineLevel="6" x14ac:dyDescent="0.25">
      <c r="A202" s="18" t="s">
        <v>253</v>
      </c>
      <c r="B202" s="19" t="s">
        <v>248</v>
      </c>
      <c r="C202" s="16">
        <v>550</v>
      </c>
      <c r="D202" s="16">
        <v>110</v>
      </c>
      <c r="E202" s="17">
        <v>83.024000000000001</v>
      </c>
      <c r="F202" s="17"/>
      <c r="G202" s="17"/>
    </row>
    <row r="203" spans="1:10" hidden="1" outlineLevel="6" x14ac:dyDescent="0.25">
      <c r="A203" s="20" t="s">
        <v>253</v>
      </c>
      <c r="B203" s="21"/>
      <c r="C203" s="16">
        <v>550</v>
      </c>
      <c r="D203" s="16">
        <v>110</v>
      </c>
      <c r="E203" s="17">
        <v>83.024000000000001</v>
      </c>
      <c r="F203" s="17"/>
      <c r="G203" s="17"/>
    </row>
    <row r="204" spans="1:10" ht="38.25" hidden="1" outlineLevel="5" x14ac:dyDescent="0.25">
      <c r="A204" s="24" t="s">
        <v>254</v>
      </c>
      <c r="B204" s="25" t="s">
        <v>255</v>
      </c>
      <c r="C204" s="16">
        <v>0</v>
      </c>
      <c r="D204" s="16">
        <v>0</v>
      </c>
      <c r="E204" s="17">
        <v>1.5</v>
      </c>
      <c r="F204" s="17"/>
      <c r="G204" s="17"/>
    </row>
    <row r="205" spans="1:10" ht="38.25" hidden="1" outlineLevel="6" x14ac:dyDescent="0.25">
      <c r="A205" s="18" t="s">
        <v>256</v>
      </c>
      <c r="B205" s="19" t="s">
        <v>255</v>
      </c>
      <c r="C205" s="16">
        <v>0</v>
      </c>
      <c r="D205" s="16">
        <v>0</v>
      </c>
      <c r="E205" s="17">
        <v>1.5</v>
      </c>
      <c r="F205" s="17"/>
      <c r="G205" s="17"/>
    </row>
    <row r="206" spans="1:10" hidden="1" outlineLevel="6" x14ac:dyDescent="0.25">
      <c r="A206" s="20" t="s">
        <v>256</v>
      </c>
      <c r="B206" s="21"/>
      <c r="C206" s="16">
        <v>0</v>
      </c>
      <c r="D206" s="16">
        <v>0</v>
      </c>
      <c r="E206" s="17">
        <v>1.5</v>
      </c>
      <c r="F206" s="17"/>
      <c r="G206" s="17"/>
    </row>
    <row r="207" spans="1:10" ht="25.5" outlineLevel="1" collapsed="1" x14ac:dyDescent="0.25">
      <c r="A207" s="8" t="s">
        <v>257</v>
      </c>
      <c r="B207" s="9" t="s">
        <v>258</v>
      </c>
      <c r="C207" s="28">
        <v>2800</v>
      </c>
      <c r="D207" s="28">
        <v>690</v>
      </c>
      <c r="E207" s="29">
        <v>1139.16086</v>
      </c>
      <c r="F207" s="28">
        <f>+E207/C207*100</f>
        <v>40.684316428571428</v>
      </c>
      <c r="G207" s="28">
        <f>+E207/D207*100</f>
        <v>165.09577681159419</v>
      </c>
    </row>
    <row r="208" spans="1:10" ht="102" outlineLevel="2" x14ac:dyDescent="0.25">
      <c r="A208" s="11" t="s">
        <v>259</v>
      </c>
      <c r="B208" s="12" t="s">
        <v>260</v>
      </c>
      <c r="C208" s="41">
        <v>2500</v>
      </c>
      <c r="D208" s="41">
        <v>680</v>
      </c>
      <c r="E208" s="42">
        <v>1120.08356</v>
      </c>
      <c r="F208" s="41">
        <f>+E208/C208*100</f>
        <v>44.803342399999998</v>
      </c>
      <c r="G208" s="41">
        <f>+E208/D208*100</f>
        <v>164.7181705882353</v>
      </c>
      <c r="H208" s="69">
        <f>C208+C213</f>
        <v>2800</v>
      </c>
      <c r="I208" s="69">
        <f>D208+D213</f>
        <v>690</v>
      </c>
      <c r="J208" s="69">
        <f>E208+E213</f>
        <v>1139.16086</v>
      </c>
    </row>
    <row r="209" spans="1:7" ht="102" outlineLevel="3" x14ac:dyDescent="0.25">
      <c r="A209" s="14" t="s">
        <v>261</v>
      </c>
      <c r="B209" s="15" t="s">
        <v>262</v>
      </c>
      <c r="C209" s="45">
        <v>2500</v>
      </c>
      <c r="D209" s="45">
        <v>680</v>
      </c>
      <c r="E209" s="46">
        <v>1120.08356</v>
      </c>
      <c r="F209" s="45">
        <f t="shared" ref="F209" si="31">+E209/C209*100</f>
        <v>44.803342399999998</v>
      </c>
      <c r="G209" s="45">
        <f t="shared" ref="G209" si="32">+E209/D209*100</f>
        <v>164.7181705882353</v>
      </c>
    </row>
    <row r="210" spans="1:7" ht="102" hidden="1" outlineLevel="4" x14ac:dyDescent="0.25">
      <c r="A210" s="22" t="s">
        <v>263</v>
      </c>
      <c r="B210" s="23" t="s">
        <v>264</v>
      </c>
      <c r="C210" s="16">
        <v>4000</v>
      </c>
      <c r="D210" s="16">
        <v>1065</v>
      </c>
      <c r="E210" s="17">
        <v>875.40389000000005</v>
      </c>
      <c r="F210" s="17"/>
      <c r="G210" s="17"/>
    </row>
    <row r="211" spans="1:7" ht="102" hidden="1" outlineLevel="6" x14ac:dyDescent="0.25">
      <c r="A211" s="18" t="s">
        <v>265</v>
      </c>
      <c r="B211" s="19" t="s">
        <v>264</v>
      </c>
      <c r="C211" s="16">
        <v>4000</v>
      </c>
      <c r="D211" s="16">
        <v>1065</v>
      </c>
      <c r="E211" s="17">
        <v>875.40389000000005</v>
      </c>
      <c r="F211" s="17"/>
      <c r="G211" s="17"/>
    </row>
    <row r="212" spans="1:7" hidden="1" outlineLevel="6" x14ac:dyDescent="0.25">
      <c r="A212" s="20" t="s">
        <v>265</v>
      </c>
      <c r="B212" s="21"/>
      <c r="C212" s="16">
        <v>4000</v>
      </c>
      <c r="D212" s="16">
        <v>1065</v>
      </c>
      <c r="E212" s="17">
        <v>875.40389000000005</v>
      </c>
      <c r="F212" s="17"/>
      <c r="G212" s="17"/>
    </row>
    <row r="213" spans="1:7" ht="38.25" outlineLevel="2" collapsed="1" x14ac:dyDescent="0.25">
      <c r="A213" s="11" t="s">
        <v>266</v>
      </c>
      <c r="B213" s="12" t="s">
        <v>267</v>
      </c>
      <c r="C213" s="41">
        <v>300</v>
      </c>
      <c r="D213" s="41">
        <v>10</v>
      </c>
      <c r="E213" s="42">
        <v>19.077300000000001</v>
      </c>
      <c r="F213" s="41">
        <f>+E213/C213*100</f>
        <v>6.3591000000000006</v>
      </c>
      <c r="G213" s="41">
        <f>+E213/D213*100</f>
        <v>190.77300000000002</v>
      </c>
    </row>
    <row r="214" spans="1:7" ht="38.25" outlineLevel="3" x14ac:dyDescent="0.25">
      <c r="A214" s="14" t="s">
        <v>268</v>
      </c>
      <c r="B214" s="15" t="s">
        <v>269</v>
      </c>
      <c r="C214" s="45">
        <v>300</v>
      </c>
      <c r="D214" s="45">
        <v>10</v>
      </c>
      <c r="E214" s="46">
        <v>19.077300000000001</v>
      </c>
      <c r="F214" s="45">
        <f t="shared" ref="F214" si="33">+E214/C214*100</f>
        <v>6.3591000000000006</v>
      </c>
      <c r="G214" s="45">
        <f t="shared" ref="G214" si="34">+E214/D214*100</f>
        <v>190.77300000000002</v>
      </c>
    </row>
    <row r="215" spans="1:7" ht="51" hidden="1" outlineLevel="4" x14ac:dyDescent="0.25">
      <c r="A215" s="22" t="s">
        <v>270</v>
      </c>
      <c r="B215" s="23" t="s">
        <v>271</v>
      </c>
      <c r="C215" s="16">
        <v>180</v>
      </c>
      <c r="D215" s="16">
        <v>50</v>
      </c>
      <c r="E215" s="17">
        <v>52.18985</v>
      </c>
      <c r="F215" s="17"/>
      <c r="G215" s="17"/>
    </row>
    <row r="216" spans="1:7" ht="51" hidden="1" outlineLevel="6" x14ac:dyDescent="0.25">
      <c r="A216" s="18" t="s">
        <v>272</v>
      </c>
      <c r="B216" s="19" t="s">
        <v>271</v>
      </c>
      <c r="C216" s="16">
        <v>180</v>
      </c>
      <c r="D216" s="16">
        <v>50</v>
      </c>
      <c r="E216" s="17">
        <v>52.18985</v>
      </c>
      <c r="F216" s="17"/>
      <c r="G216" s="17"/>
    </row>
    <row r="217" spans="1:7" hidden="1" outlineLevel="6" x14ac:dyDescent="0.25">
      <c r="A217" s="20" t="s">
        <v>272</v>
      </c>
      <c r="B217" s="21"/>
      <c r="C217" s="16">
        <v>180</v>
      </c>
      <c r="D217" s="16">
        <v>50</v>
      </c>
      <c r="E217" s="17">
        <v>52.18985</v>
      </c>
      <c r="F217" s="17"/>
      <c r="G217" s="17"/>
    </row>
    <row r="218" spans="1:7" ht="25.5" outlineLevel="1" collapsed="1" x14ac:dyDescent="0.25">
      <c r="A218" s="8" t="s">
        <v>273</v>
      </c>
      <c r="B218" s="9" t="s">
        <v>274</v>
      </c>
      <c r="C218" s="28">
        <v>3690</v>
      </c>
      <c r="D218" s="28">
        <v>847.5</v>
      </c>
      <c r="E218" s="29">
        <v>504.57753000000002</v>
      </c>
      <c r="F218" s="28">
        <f>+E218/C218*100</f>
        <v>13.674187804878049</v>
      </c>
      <c r="G218" s="28">
        <f>+E218/D218*100</f>
        <v>59.537171681415934</v>
      </c>
    </row>
    <row r="219" spans="1:7" ht="51" hidden="1" outlineLevel="4" x14ac:dyDescent="0.25">
      <c r="A219" s="22" t="s">
        <v>275</v>
      </c>
      <c r="B219" s="23" t="s">
        <v>276</v>
      </c>
      <c r="C219" s="16">
        <v>500</v>
      </c>
      <c r="D219" s="16">
        <v>40</v>
      </c>
      <c r="E219" s="17">
        <v>182.22913</v>
      </c>
      <c r="F219" s="16"/>
      <c r="G219" s="16"/>
    </row>
    <row r="220" spans="1:7" ht="63.75" hidden="1" outlineLevel="6" x14ac:dyDescent="0.25">
      <c r="A220" s="18" t="s">
        <v>277</v>
      </c>
      <c r="B220" s="19" t="s">
        <v>278</v>
      </c>
      <c r="C220" s="16">
        <v>500</v>
      </c>
      <c r="D220" s="16">
        <v>40</v>
      </c>
      <c r="E220" s="17">
        <v>182.22913</v>
      </c>
      <c r="F220" s="16"/>
      <c r="G220" s="16"/>
    </row>
    <row r="221" spans="1:7" hidden="1" outlineLevel="6" x14ac:dyDescent="0.25">
      <c r="A221" s="20" t="s">
        <v>277</v>
      </c>
      <c r="B221" s="21"/>
      <c r="C221" s="16">
        <v>500</v>
      </c>
      <c r="D221" s="16">
        <v>40</v>
      </c>
      <c r="E221" s="17">
        <v>182.22913</v>
      </c>
      <c r="F221" s="16"/>
      <c r="G221" s="16"/>
    </row>
    <row r="222" spans="1:7" outlineLevel="1" collapsed="1" x14ac:dyDescent="0.25">
      <c r="A222" s="8" t="s">
        <v>279</v>
      </c>
      <c r="B222" s="9" t="s">
        <v>280</v>
      </c>
      <c r="C222" s="28">
        <v>0</v>
      </c>
      <c r="D222" s="28">
        <v>0</v>
      </c>
      <c r="E222" s="28">
        <v>220.73456999999999</v>
      </c>
      <c r="F222" s="10"/>
      <c r="G222" s="10"/>
    </row>
    <row r="223" spans="1:7" outlineLevel="2" x14ac:dyDescent="0.25">
      <c r="A223" s="11" t="s">
        <v>281</v>
      </c>
      <c r="B223" s="12" t="s">
        <v>282</v>
      </c>
      <c r="C223" s="28">
        <v>0</v>
      </c>
      <c r="D223" s="28">
        <v>0</v>
      </c>
      <c r="E223" s="28">
        <v>220.73456999999999</v>
      </c>
      <c r="F223" s="13"/>
      <c r="G223" s="13"/>
    </row>
    <row r="224" spans="1:7" ht="25.5" outlineLevel="3" x14ac:dyDescent="0.25">
      <c r="A224" s="14" t="s">
        <v>283</v>
      </c>
      <c r="B224" s="15" t="s">
        <v>284</v>
      </c>
      <c r="C224" s="45">
        <v>0</v>
      </c>
      <c r="D224" s="45">
        <v>0</v>
      </c>
      <c r="E224" s="45">
        <v>220.73456999999999</v>
      </c>
      <c r="F224" s="16"/>
      <c r="G224" s="16"/>
    </row>
    <row r="225" spans="1:10" ht="25.5" hidden="1" outlineLevel="6" x14ac:dyDescent="0.25">
      <c r="A225" s="18" t="s">
        <v>285</v>
      </c>
      <c r="B225" s="19" t="s">
        <v>284</v>
      </c>
      <c r="C225" s="16">
        <v>0</v>
      </c>
      <c r="D225" s="16">
        <v>0</v>
      </c>
      <c r="E225" s="17">
        <v>2.0500000000000002E-3</v>
      </c>
      <c r="F225" s="17"/>
      <c r="G225" s="17"/>
    </row>
    <row r="226" spans="1:10" hidden="1" outlineLevel="6" x14ac:dyDescent="0.25">
      <c r="A226" s="20" t="s">
        <v>285</v>
      </c>
      <c r="B226" s="21"/>
      <c r="C226" s="16">
        <v>0</v>
      </c>
      <c r="D226" s="16">
        <v>0</v>
      </c>
      <c r="E226" s="17">
        <v>2.0500000000000002E-3</v>
      </c>
      <c r="F226" s="17"/>
      <c r="G226" s="17"/>
    </row>
    <row r="227" spans="1:10" ht="25.5" hidden="1" outlineLevel="6" x14ac:dyDescent="0.25">
      <c r="A227" s="18" t="s">
        <v>286</v>
      </c>
      <c r="B227" s="19" t="s">
        <v>284</v>
      </c>
      <c r="C227" s="16">
        <v>0</v>
      </c>
      <c r="D227" s="16">
        <v>0</v>
      </c>
      <c r="E227" s="17">
        <v>220.73251999999999</v>
      </c>
      <c r="F227" s="17"/>
      <c r="G227" s="17"/>
    </row>
    <row r="228" spans="1:10" hidden="1" outlineLevel="6" x14ac:dyDescent="0.25">
      <c r="A228" s="20" t="s">
        <v>286</v>
      </c>
      <c r="B228" s="21"/>
      <c r="C228" s="16">
        <v>0</v>
      </c>
      <c r="D228" s="16">
        <v>0</v>
      </c>
      <c r="E228" s="17">
        <v>220.73251999999999</v>
      </c>
      <c r="F228" s="17"/>
      <c r="G228" s="17"/>
    </row>
    <row r="229" spans="1:10" ht="25.5" hidden="1" outlineLevel="6" x14ac:dyDescent="0.25">
      <c r="A229" s="18" t="s">
        <v>288</v>
      </c>
      <c r="B229" s="19" t="s">
        <v>287</v>
      </c>
      <c r="C229" s="16">
        <v>2</v>
      </c>
      <c r="D229" s="16">
        <v>0</v>
      </c>
      <c r="E229" s="17">
        <v>0</v>
      </c>
      <c r="F229" s="17"/>
      <c r="G229" s="17"/>
    </row>
    <row r="230" spans="1:10" hidden="1" outlineLevel="6" x14ac:dyDescent="0.25">
      <c r="A230" s="20" t="s">
        <v>288</v>
      </c>
      <c r="B230" s="21"/>
      <c r="C230" s="16">
        <v>2</v>
      </c>
      <c r="D230" s="16">
        <v>0</v>
      </c>
      <c r="E230" s="17">
        <v>0</v>
      </c>
      <c r="F230" s="17"/>
      <c r="G230" s="17"/>
    </row>
    <row r="231" spans="1:10" ht="25.5" hidden="1" outlineLevel="6" x14ac:dyDescent="0.25">
      <c r="A231" s="18" t="s">
        <v>289</v>
      </c>
      <c r="B231" s="19" t="s">
        <v>287</v>
      </c>
      <c r="C231" s="16">
        <v>5</v>
      </c>
      <c r="D231" s="16">
        <v>0</v>
      </c>
      <c r="E231" s="17">
        <v>0</v>
      </c>
      <c r="F231" s="17"/>
      <c r="G231" s="17"/>
    </row>
    <row r="232" spans="1:10" hidden="1" outlineLevel="6" x14ac:dyDescent="0.25">
      <c r="A232" s="20" t="s">
        <v>289</v>
      </c>
      <c r="B232" s="21"/>
      <c r="C232" s="16">
        <v>5</v>
      </c>
      <c r="D232" s="16">
        <v>0</v>
      </c>
      <c r="E232" s="17">
        <v>0</v>
      </c>
      <c r="F232" s="17"/>
      <c r="G232" s="17"/>
    </row>
    <row r="233" spans="1:10" collapsed="1" x14ac:dyDescent="0.25">
      <c r="A233" s="6" t="s">
        <v>290</v>
      </c>
      <c r="B233" s="7" t="s">
        <v>291</v>
      </c>
      <c r="C233" s="26">
        <v>2398237.37928</v>
      </c>
      <c r="D233" s="26">
        <v>398266.90055000002</v>
      </c>
      <c r="E233" s="27">
        <v>329060.43302</v>
      </c>
      <c r="F233" s="26">
        <f>+E233/C233*100</f>
        <v>13.720928372769784</v>
      </c>
      <c r="G233" s="26">
        <f>+E233/D233*100</f>
        <v>82.623093349101566</v>
      </c>
    </row>
    <row r="234" spans="1:10" ht="38.25" outlineLevel="1" x14ac:dyDescent="0.25">
      <c r="A234" s="8" t="s">
        <v>292</v>
      </c>
      <c r="B234" s="9" t="s">
        <v>293</v>
      </c>
      <c r="C234" s="28">
        <v>2398237.37928</v>
      </c>
      <c r="D234" s="28">
        <v>398266.90055000002</v>
      </c>
      <c r="E234" s="29">
        <v>331834.96902000002</v>
      </c>
      <c r="F234" s="28">
        <f>+E234/C234*100</f>
        <v>13.836619005564149</v>
      </c>
      <c r="G234" s="28">
        <f>+E234/D234*100</f>
        <v>83.319745768915624</v>
      </c>
      <c r="H234" s="68">
        <f>C235+C251+C315+C345+C366+C368+C375</f>
        <v>2398237.37928</v>
      </c>
      <c r="I234" s="68">
        <f>D235+D251+D315+D345+D366+D368+D375</f>
        <v>398266.90055000002</v>
      </c>
      <c r="J234" s="68">
        <f>E235+E251+E315+E345+E366+E368+E375</f>
        <v>329060.43302</v>
      </c>
    </row>
    <row r="235" spans="1:10" ht="25.5" outlineLevel="2" x14ac:dyDescent="0.25">
      <c r="A235" s="11" t="s">
        <v>294</v>
      </c>
      <c r="B235" s="12" t="s">
        <v>295</v>
      </c>
      <c r="C235" s="41">
        <v>666375.1</v>
      </c>
      <c r="D235" s="41">
        <v>166593.67499999999</v>
      </c>
      <c r="E235" s="42">
        <v>166593.77499000001</v>
      </c>
      <c r="F235" s="41">
        <f>+E235/C235*100</f>
        <v>24.999999998499344</v>
      </c>
      <c r="G235" s="41">
        <f>+E235/D235*100</f>
        <v>100.0000600202859</v>
      </c>
    </row>
    <row r="236" spans="1:10" ht="25.5" outlineLevel="3" x14ac:dyDescent="0.25">
      <c r="A236" s="14" t="s">
        <v>296</v>
      </c>
      <c r="B236" s="15" t="s">
        <v>297</v>
      </c>
      <c r="C236" s="45">
        <v>519649.6</v>
      </c>
      <c r="D236" s="45">
        <v>129912.3</v>
      </c>
      <c r="E236" s="46">
        <v>129912.39999000001</v>
      </c>
      <c r="F236" s="45">
        <f t="shared" ref="F236:F246" si="35">+E236/C236*100</f>
        <v>24.99999999807563</v>
      </c>
      <c r="G236" s="45">
        <f t="shared" ref="G236:G246" si="36">+E236/D236*100</f>
        <v>100.00007696730795</v>
      </c>
    </row>
    <row r="237" spans="1:10" ht="38.25" hidden="1" outlineLevel="4" x14ac:dyDescent="0.25">
      <c r="A237" s="22" t="s">
        <v>298</v>
      </c>
      <c r="B237" s="23" t="s">
        <v>299</v>
      </c>
      <c r="C237" s="45">
        <v>146725.5</v>
      </c>
      <c r="D237" s="45">
        <v>129912.3</v>
      </c>
      <c r="E237" s="46">
        <v>36681.375</v>
      </c>
      <c r="F237" s="45">
        <f t="shared" si="35"/>
        <v>25</v>
      </c>
      <c r="G237" s="45">
        <f t="shared" si="36"/>
        <v>28.235490403910944</v>
      </c>
    </row>
    <row r="238" spans="1:10" ht="38.25" hidden="1" outlineLevel="6" x14ac:dyDescent="0.25">
      <c r="A238" s="18" t="s">
        <v>300</v>
      </c>
      <c r="B238" s="19" t="s">
        <v>299</v>
      </c>
      <c r="C238" s="16">
        <v>456969.6</v>
      </c>
      <c r="D238" s="45">
        <v>129912.3</v>
      </c>
      <c r="E238" s="17">
        <v>114242.4</v>
      </c>
      <c r="F238" s="16">
        <f t="shared" si="35"/>
        <v>25</v>
      </c>
      <c r="G238" s="16">
        <f t="shared" si="36"/>
        <v>87.938093621620112</v>
      </c>
    </row>
    <row r="239" spans="1:10" hidden="1" outlineLevel="6" x14ac:dyDescent="0.25">
      <c r="A239" s="20" t="s">
        <v>300</v>
      </c>
      <c r="B239" s="21"/>
      <c r="C239" s="16">
        <v>0</v>
      </c>
      <c r="D239" s="45">
        <v>129912.3</v>
      </c>
      <c r="E239" s="17">
        <v>114242.4</v>
      </c>
      <c r="F239" s="16" t="e">
        <f t="shared" si="35"/>
        <v>#DIV/0!</v>
      </c>
      <c r="G239" s="16">
        <f t="shared" si="36"/>
        <v>87.938093621620112</v>
      </c>
    </row>
    <row r="240" spans="1:10" ht="51" hidden="1" outlineLevel="6" x14ac:dyDescent="0.25">
      <c r="A240" s="20" t="s">
        <v>300</v>
      </c>
      <c r="B240" s="21" t="s">
        <v>301</v>
      </c>
      <c r="C240" s="16">
        <v>456969.6</v>
      </c>
      <c r="D240" s="45">
        <v>36681.375</v>
      </c>
      <c r="E240" s="17">
        <v>0</v>
      </c>
      <c r="F240" s="16">
        <f t="shared" si="35"/>
        <v>0</v>
      </c>
      <c r="G240" s="16">
        <f t="shared" si="36"/>
        <v>0</v>
      </c>
    </row>
    <row r="241" spans="1:7" ht="25.5" outlineLevel="3" collapsed="1" x14ac:dyDescent="0.25">
      <c r="A241" s="14" t="s">
        <v>302</v>
      </c>
      <c r="B241" s="15" t="s">
        <v>303</v>
      </c>
      <c r="C241" s="45">
        <v>146725.5</v>
      </c>
      <c r="D241" s="45">
        <v>36681.375</v>
      </c>
      <c r="E241" s="46">
        <v>36681.375</v>
      </c>
      <c r="F241" s="45">
        <f t="shared" si="35"/>
        <v>25</v>
      </c>
      <c r="G241" s="45">
        <f t="shared" si="36"/>
        <v>100</v>
      </c>
    </row>
    <row r="242" spans="1:7" ht="38.25" hidden="1" outlineLevel="4" x14ac:dyDescent="0.25">
      <c r="A242" s="22" t="s">
        <v>304</v>
      </c>
      <c r="B242" s="23" t="s">
        <v>305</v>
      </c>
      <c r="C242" s="16">
        <v>227281.8</v>
      </c>
      <c r="D242" s="16">
        <v>56820.45</v>
      </c>
      <c r="E242" s="17">
        <v>56820.45</v>
      </c>
      <c r="F242" s="16">
        <f t="shared" si="35"/>
        <v>25</v>
      </c>
      <c r="G242" s="16">
        <f t="shared" si="36"/>
        <v>100</v>
      </c>
    </row>
    <row r="243" spans="1:7" ht="38.25" hidden="1" outlineLevel="6" x14ac:dyDescent="0.25">
      <c r="A243" s="18" t="s">
        <v>306</v>
      </c>
      <c r="B243" s="19" t="s">
        <v>305</v>
      </c>
      <c r="C243" s="16">
        <v>227281.8</v>
      </c>
      <c r="D243" s="16">
        <v>56820.45</v>
      </c>
      <c r="E243" s="17">
        <v>56820.45</v>
      </c>
      <c r="F243" s="16">
        <f t="shared" si="35"/>
        <v>25</v>
      </c>
      <c r="G243" s="16">
        <f t="shared" si="36"/>
        <v>100</v>
      </c>
    </row>
    <row r="244" spans="1:7" hidden="1" outlineLevel="6" x14ac:dyDescent="0.25">
      <c r="A244" s="20" t="s">
        <v>306</v>
      </c>
      <c r="B244" s="21"/>
      <c r="C244" s="16">
        <v>0</v>
      </c>
      <c r="D244" s="16">
        <v>0</v>
      </c>
      <c r="E244" s="17">
        <v>56820.45</v>
      </c>
      <c r="F244" s="16" t="e">
        <f t="shared" si="35"/>
        <v>#DIV/0!</v>
      </c>
      <c r="G244" s="16" t="e">
        <f t="shared" si="36"/>
        <v>#DIV/0!</v>
      </c>
    </row>
    <row r="245" spans="1:7" ht="25.5" hidden="1" outlineLevel="6" x14ac:dyDescent="0.25">
      <c r="A245" s="20" t="s">
        <v>306</v>
      </c>
      <c r="B245" s="21" t="s">
        <v>307</v>
      </c>
      <c r="C245" s="16">
        <v>227281.8</v>
      </c>
      <c r="D245" s="16">
        <v>56820.45</v>
      </c>
      <c r="E245" s="17">
        <v>0</v>
      </c>
      <c r="F245" s="16">
        <f t="shared" si="35"/>
        <v>0</v>
      </c>
      <c r="G245" s="16">
        <f t="shared" si="36"/>
        <v>0</v>
      </c>
    </row>
    <row r="246" spans="1:7" hidden="1" outlineLevel="3" collapsed="1" x14ac:dyDescent="0.25">
      <c r="A246" s="14" t="s">
        <v>308</v>
      </c>
      <c r="B246" s="15" t="s">
        <v>309</v>
      </c>
      <c r="C246" s="16">
        <v>1930.1435799999999</v>
      </c>
      <c r="D246" s="16">
        <v>1930.1435799999999</v>
      </c>
      <c r="E246" s="17">
        <v>1930.1435799999999</v>
      </c>
      <c r="F246" s="16">
        <f t="shared" si="35"/>
        <v>100</v>
      </c>
      <c r="G246" s="16">
        <f t="shared" si="36"/>
        <v>100</v>
      </c>
    </row>
    <row r="247" spans="1:7" ht="25.5" hidden="1" outlineLevel="4" x14ac:dyDescent="0.25">
      <c r="A247" s="22" t="s">
        <v>310</v>
      </c>
      <c r="B247" s="23" t="s">
        <v>311</v>
      </c>
      <c r="C247" s="16">
        <v>1930.1435799999999</v>
      </c>
      <c r="D247" s="16">
        <v>1930.1435799999999</v>
      </c>
      <c r="E247" s="17">
        <v>1930.1435799999999</v>
      </c>
      <c r="F247" s="16"/>
      <c r="G247" s="16"/>
    </row>
    <row r="248" spans="1:7" ht="25.5" hidden="1" outlineLevel="6" x14ac:dyDescent="0.25">
      <c r="A248" s="18" t="s">
        <v>312</v>
      </c>
      <c r="B248" s="19" t="s">
        <v>311</v>
      </c>
      <c r="C248" s="16">
        <v>1930.1435799999999</v>
      </c>
      <c r="D248" s="16">
        <v>1930.1435799999999</v>
      </c>
      <c r="E248" s="17">
        <v>1930.1435799999999</v>
      </c>
      <c r="F248" s="16"/>
      <c r="G248" s="16"/>
    </row>
    <row r="249" spans="1:7" hidden="1" outlineLevel="6" x14ac:dyDescent="0.25">
      <c r="A249" s="20" t="s">
        <v>312</v>
      </c>
      <c r="B249" s="21"/>
      <c r="C249" s="16">
        <v>0</v>
      </c>
      <c r="D249" s="16">
        <v>0</v>
      </c>
      <c r="E249" s="17">
        <v>1930.1435799999999</v>
      </c>
      <c r="F249" s="16"/>
      <c r="G249" s="16"/>
    </row>
    <row r="250" spans="1:7" ht="114.75" hidden="1" outlineLevel="6" x14ac:dyDescent="0.25">
      <c r="A250" s="20" t="s">
        <v>312</v>
      </c>
      <c r="B250" s="21" t="s">
        <v>313</v>
      </c>
      <c r="C250" s="16">
        <v>1930.1435799999999</v>
      </c>
      <c r="D250" s="16">
        <v>1930.1435799999999</v>
      </c>
      <c r="E250" s="17">
        <v>0</v>
      </c>
      <c r="F250" s="16"/>
      <c r="G250" s="16"/>
    </row>
    <row r="251" spans="1:7" ht="38.25" outlineLevel="2" collapsed="1" x14ac:dyDescent="0.25">
      <c r="A251" s="11" t="s">
        <v>314</v>
      </c>
      <c r="B251" s="12" t="s">
        <v>315</v>
      </c>
      <c r="C251" s="41">
        <v>1128349.7680800001</v>
      </c>
      <c r="D251" s="41">
        <v>93190.982050000006</v>
      </c>
      <c r="E251" s="42">
        <v>34341</v>
      </c>
      <c r="F251" s="41">
        <f>+E251/C251*100</f>
        <v>3.0434711799014811</v>
      </c>
      <c r="G251" s="41">
        <f>+E251/D251*100</f>
        <v>36.850132109966317</v>
      </c>
    </row>
    <row r="252" spans="1:7" ht="76.5" outlineLevel="3" x14ac:dyDescent="0.25">
      <c r="A252" s="43" t="s">
        <v>320</v>
      </c>
      <c r="B252" s="44" t="s">
        <v>321</v>
      </c>
      <c r="C252" s="45">
        <v>504567.48</v>
      </c>
      <c r="D252" s="45">
        <v>0</v>
      </c>
      <c r="E252" s="45">
        <v>0</v>
      </c>
      <c r="F252" s="45">
        <f t="shared" ref="F252:F256" si="37">+E252/C252*100</f>
        <v>0</v>
      </c>
      <c r="G252" s="45"/>
    </row>
    <row r="253" spans="1:7" ht="38.25" hidden="1" outlineLevel="4" x14ac:dyDescent="0.25">
      <c r="A253" s="22" t="s">
        <v>316</v>
      </c>
      <c r="B253" s="23" t="s">
        <v>317</v>
      </c>
      <c r="C253" s="16">
        <v>40350.339999999997</v>
      </c>
      <c r="D253" s="45">
        <v>0</v>
      </c>
      <c r="E253" s="45">
        <v>0</v>
      </c>
      <c r="F253" s="45">
        <f t="shared" si="37"/>
        <v>0</v>
      </c>
      <c r="G253" s="45" t="e">
        <f t="shared" ref="G253:G255" si="38">+E253/D253*100</f>
        <v>#DIV/0!</v>
      </c>
    </row>
    <row r="254" spans="1:7" ht="38.25" hidden="1" outlineLevel="6" x14ac:dyDescent="0.25">
      <c r="A254" s="18" t="s">
        <v>318</v>
      </c>
      <c r="B254" s="19" t="s">
        <v>317</v>
      </c>
      <c r="C254" s="16">
        <v>40350.339999999997</v>
      </c>
      <c r="D254" s="45">
        <v>0</v>
      </c>
      <c r="E254" s="45">
        <v>0</v>
      </c>
      <c r="F254" s="45">
        <f t="shared" si="37"/>
        <v>0</v>
      </c>
      <c r="G254" s="45" t="e">
        <f t="shared" si="38"/>
        <v>#DIV/0!</v>
      </c>
    </row>
    <row r="255" spans="1:7" ht="102" hidden="1" outlineLevel="6" x14ac:dyDescent="0.25">
      <c r="A255" s="20" t="s">
        <v>318</v>
      </c>
      <c r="B255" s="21" t="s">
        <v>319</v>
      </c>
      <c r="C255" s="16">
        <v>40350.339999999997</v>
      </c>
      <c r="D255" s="45">
        <v>0</v>
      </c>
      <c r="E255" s="45">
        <v>0</v>
      </c>
      <c r="F255" s="45">
        <f t="shared" si="37"/>
        <v>0</v>
      </c>
      <c r="G255" s="45" t="e">
        <f t="shared" si="38"/>
        <v>#DIV/0!</v>
      </c>
    </row>
    <row r="256" spans="1:7" ht="51" outlineLevel="3" collapsed="1" x14ac:dyDescent="0.25">
      <c r="A256" s="43" t="s">
        <v>326</v>
      </c>
      <c r="B256" s="44" t="s">
        <v>327</v>
      </c>
      <c r="C256" s="45">
        <v>277420.01</v>
      </c>
      <c r="D256" s="45">
        <v>0</v>
      </c>
      <c r="E256" s="45">
        <v>0</v>
      </c>
      <c r="F256" s="45">
        <f t="shared" si="37"/>
        <v>0</v>
      </c>
      <c r="G256" s="45"/>
    </row>
    <row r="257" spans="1:7" ht="63.75" hidden="1" outlineLevel="4" x14ac:dyDescent="0.25">
      <c r="A257" s="22" t="s">
        <v>322</v>
      </c>
      <c r="B257" s="23" t="s">
        <v>323</v>
      </c>
      <c r="C257" s="16">
        <v>383500</v>
      </c>
      <c r="D257" s="16">
        <v>0</v>
      </c>
      <c r="E257" s="45">
        <v>0</v>
      </c>
      <c r="F257" s="16">
        <f t="shared" ref="F257:F268" si="39">+E257/C257*100</f>
        <v>0</v>
      </c>
      <c r="G257" s="16" t="e">
        <f t="shared" ref="G257:G263" si="40">+E257/D257*100</f>
        <v>#DIV/0!</v>
      </c>
    </row>
    <row r="258" spans="1:7" ht="63.75" hidden="1" outlineLevel="6" x14ac:dyDescent="0.25">
      <c r="A258" s="18" t="s">
        <v>324</v>
      </c>
      <c r="B258" s="19" t="s">
        <v>323</v>
      </c>
      <c r="C258" s="16">
        <v>383500</v>
      </c>
      <c r="D258" s="16">
        <v>0</v>
      </c>
      <c r="E258" s="45">
        <v>0</v>
      </c>
      <c r="F258" s="16">
        <f t="shared" si="39"/>
        <v>0</v>
      </c>
      <c r="G258" s="16" t="e">
        <f t="shared" si="40"/>
        <v>#DIV/0!</v>
      </c>
    </row>
    <row r="259" spans="1:7" ht="63.75" hidden="1" outlineLevel="6" x14ac:dyDescent="0.25">
      <c r="A259" s="20" t="s">
        <v>324</v>
      </c>
      <c r="B259" s="21" t="s">
        <v>325</v>
      </c>
      <c r="C259" s="16">
        <v>383500</v>
      </c>
      <c r="D259" s="16">
        <v>0</v>
      </c>
      <c r="E259" s="45">
        <v>0</v>
      </c>
      <c r="F259" s="16">
        <f t="shared" si="39"/>
        <v>0</v>
      </c>
      <c r="G259" s="16" t="e">
        <f t="shared" si="40"/>
        <v>#DIV/0!</v>
      </c>
    </row>
    <row r="260" spans="1:7" ht="76.5" outlineLevel="3" collapsed="1" x14ac:dyDescent="0.25">
      <c r="A260" s="43" t="s">
        <v>336</v>
      </c>
      <c r="B260" s="44" t="s">
        <v>337</v>
      </c>
      <c r="C260" s="45">
        <v>14963</v>
      </c>
      <c r="D260" s="45">
        <v>14963</v>
      </c>
      <c r="E260" s="45">
        <v>3000</v>
      </c>
      <c r="F260" s="45">
        <f t="shared" si="39"/>
        <v>20.049455323130388</v>
      </c>
      <c r="G260" s="45">
        <f t="shared" si="40"/>
        <v>20.049455323130388</v>
      </c>
    </row>
    <row r="261" spans="1:7" ht="51" hidden="1" outlineLevel="4" x14ac:dyDescent="0.25">
      <c r="A261" s="22" t="s">
        <v>328</v>
      </c>
      <c r="B261" s="23" t="s">
        <v>329</v>
      </c>
      <c r="C261" s="16">
        <v>210855</v>
      </c>
      <c r="D261" s="16">
        <v>0</v>
      </c>
      <c r="E261" s="45">
        <v>0</v>
      </c>
      <c r="F261" s="16">
        <f t="shared" si="39"/>
        <v>0</v>
      </c>
      <c r="G261" s="16" t="e">
        <f t="shared" si="40"/>
        <v>#DIV/0!</v>
      </c>
    </row>
    <row r="262" spans="1:7" ht="51" hidden="1" outlineLevel="6" x14ac:dyDescent="0.25">
      <c r="A262" s="18" t="s">
        <v>330</v>
      </c>
      <c r="B262" s="19" t="s">
        <v>329</v>
      </c>
      <c r="C262" s="16">
        <v>210855</v>
      </c>
      <c r="D262" s="16">
        <v>0</v>
      </c>
      <c r="E262" s="45">
        <v>0</v>
      </c>
      <c r="F262" s="16">
        <f t="shared" si="39"/>
        <v>0</v>
      </c>
      <c r="G262" s="16" t="e">
        <f t="shared" si="40"/>
        <v>#DIV/0!</v>
      </c>
    </row>
    <row r="263" spans="1:7" ht="51" hidden="1" outlineLevel="6" x14ac:dyDescent="0.25">
      <c r="A263" s="20" t="s">
        <v>330</v>
      </c>
      <c r="B263" s="21" t="s">
        <v>331</v>
      </c>
      <c r="C263" s="16">
        <v>210855</v>
      </c>
      <c r="D263" s="16">
        <v>0</v>
      </c>
      <c r="E263" s="45">
        <v>0</v>
      </c>
      <c r="F263" s="16">
        <f t="shared" si="39"/>
        <v>0</v>
      </c>
      <c r="G263" s="16" t="e">
        <f t="shared" si="40"/>
        <v>#DIV/0!</v>
      </c>
    </row>
    <row r="264" spans="1:7" ht="63.75" outlineLevel="3" collapsed="1" x14ac:dyDescent="0.25">
      <c r="A264" s="43" t="s">
        <v>491</v>
      </c>
      <c r="B264" s="44" t="s">
        <v>492</v>
      </c>
      <c r="C264" s="45">
        <v>3983.0532600000001</v>
      </c>
      <c r="D264" s="45">
        <v>0</v>
      </c>
      <c r="E264" s="45">
        <v>0</v>
      </c>
      <c r="F264" s="45">
        <f t="shared" si="39"/>
        <v>0</v>
      </c>
      <c r="G264" s="45"/>
    </row>
    <row r="265" spans="1:7" ht="38.25" hidden="1" outlineLevel="4" x14ac:dyDescent="0.25">
      <c r="A265" s="22" t="s">
        <v>332</v>
      </c>
      <c r="B265" s="23" t="s">
        <v>333</v>
      </c>
      <c r="C265" s="16">
        <v>195067.01500000001</v>
      </c>
      <c r="D265" s="16">
        <v>0</v>
      </c>
      <c r="E265" s="45">
        <v>0</v>
      </c>
      <c r="F265" s="16">
        <f t="shared" si="39"/>
        <v>0</v>
      </c>
      <c r="G265" s="16" t="e">
        <f t="shared" ref="G265:G267" si="41">+E265/D265*100</f>
        <v>#DIV/0!</v>
      </c>
    </row>
    <row r="266" spans="1:7" ht="38.25" hidden="1" outlineLevel="6" x14ac:dyDescent="0.25">
      <c r="A266" s="18" t="s">
        <v>334</v>
      </c>
      <c r="B266" s="19" t="s">
        <v>333</v>
      </c>
      <c r="C266" s="16">
        <v>195067.01500000001</v>
      </c>
      <c r="D266" s="16">
        <v>0</v>
      </c>
      <c r="E266" s="45">
        <v>0</v>
      </c>
      <c r="F266" s="16">
        <f t="shared" si="39"/>
        <v>0</v>
      </c>
      <c r="G266" s="16" t="e">
        <f t="shared" si="41"/>
        <v>#DIV/0!</v>
      </c>
    </row>
    <row r="267" spans="1:7" ht="114.75" hidden="1" outlineLevel="6" x14ac:dyDescent="0.25">
      <c r="A267" s="20" t="s">
        <v>334</v>
      </c>
      <c r="B267" s="21" t="s">
        <v>335</v>
      </c>
      <c r="C267" s="16">
        <v>195067.01500000001</v>
      </c>
      <c r="D267" s="16">
        <v>0</v>
      </c>
      <c r="E267" s="45">
        <v>0</v>
      </c>
      <c r="F267" s="16">
        <f t="shared" si="39"/>
        <v>0</v>
      </c>
      <c r="G267" s="16" t="e">
        <f t="shared" si="41"/>
        <v>#DIV/0!</v>
      </c>
    </row>
    <row r="268" spans="1:7" ht="38.25" outlineLevel="3" collapsed="1" x14ac:dyDescent="0.25">
      <c r="A268" s="43" t="s">
        <v>343</v>
      </c>
      <c r="B268" s="44" t="s">
        <v>344</v>
      </c>
      <c r="C268" s="45">
        <v>24380.799999999999</v>
      </c>
      <c r="D268" s="45">
        <v>0</v>
      </c>
      <c r="E268" s="45">
        <v>0</v>
      </c>
      <c r="F268" s="45">
        <f t="shared" si="39"/>
        <v>0</v>
      </c>
      <c r="G268" s="45"/>
    </row>
    <row r="269" spans="1:7" ht="63.75" hidden="1" outlineLevel="4" x14ac:dyDescent="0.25">
      <c r="A269" s="22" t="s">
        <v>338</v>
      </c>
      <c r="B269" s="23" t="s">
        <v>339</v>
      </c>
      <c r="C269" s="16">
        <v>14573</v>
      </c>
      <c r="D269" s="16">
        <v>14573</v>
      </c>
      <c r="E269" s="45">
        <v>3900</v>
      </c>
      <c r="F269" s="16"/>
      <c r="G269" s="16"/>
    </row>
    <row r="270" spans="1:7" ht="63.75" hidden="1" outlineLevel="6" x14ac:dyDescent="0.25">
      <c r="A270" s="18" t="s">
        <v>340</v>
      </c>
      <c r="B270" s="19" t="s">
        <v>339</v>
      </c>
      <c r="C270" s="16">
        <v>14573</v>
      </c>
      <c r="D270" s="16">
        <v>14573</v>
      </c>
      <c r="E270" s="45">
        <v>3900</v>
      </c>
      <c r="F270" s="16"/>
      <c r="G270" s="16"/>
    </row>
    <row r="271" spans="1:7" ht="63.75" hidden="1" outlineLevel="6" x14ac:dyDescent="0.25">
      <c r="A271" s="20" t="s">
        <v>340</v>
      </c>
      <c r="B271" s="21" t="s">
        <v>341</v>
      </c>
      <c r="C271" s="16">
        <v>14573</v>
      </c>
      <c r="D271" s="16">
        <v>14573</v>
      </c>
      <c r="E271" s="45">
        <v>0</v>
      </c>
      <c r="F271" s="16"/>
      <c r="G271" s="16"/>
    </row>
    <row r="272" spans="1:7" ht="63.75" hidden="1" outlineLevel="6" x14ac:dyDescent="0.25">
      <c r="A272" s="20" t="s">
        <v>340</v>
      </c>
      <c r="B272" s="21" t="s">
        <v>341</v>
      </c>
      <c r="C272" s="16">
        <v>0</v>
      </c>
      <c r="D272" s="16">
        <v>0</v>
      </c>
      <c r="E272" s="45">
        <v>3900</v>
      </c>
      <c r="F272" s="16"/>
      <c r="G272" s="16"/>
    </row>
    <row r="273" spans="1:7" ht="38.25" hidden="1" outlineLevel="4" x14ac:dyDescent="0.25">
      <c r="A273" s="22" t="s">
        <v>345</v>
      </c>
      <c r="B273" s="23" t="s">
        <v>346</v>
      </c>
      <c r="C273" s="16">
        <v>128546.80555999999</v>
      </c>
      <c r="D273" s="16">
        <v>38600</v>
      </c>
      <c r="E273" s="45">
        <v>34971.43836</v>
      </c>
      <c r="F273" s="16"/>
      <c r="G273" s="16"/>
    </row>
    <row r="274" spans="1:7" ht="38.25" hidden="1" outlineLevel="6" x14ac:dyDescent="0.25">
      <c r="A274" s="18" t="s">
        <v>347</v>
      </c>
      <c r="B274" s="19" t="s">
        <v>346</v>
      </c>
      <c r="C274" s="16">
        <v>128546.80555999999</v>
      </c>
      <c r="D274" s="16">
        <v>38600</v>
      </c>
      <c r="E274" s="45">
        <v>34971.43836</v>
      </c>
      <c r="F274" s="16"/>
      <c r="G274" s="16"/>
    </row>
    <row r="275" spans="1:7" ht="25.5" hidden="1" outlineLevel="6" x14ac:dyDescent="0.25">
      <c r="A275" s="20" t="s">
        <v>347</v>
      </c>
      <c r="B275" s="21" t="s">
        <v>348</v>
      </c>
      <c r="C275" s="16">
        <v>128546.80555999999</v>
      </c>
      <c r="D275" s="16">
        <v>38600</v>
      </c>
      <c r="E275" s="45">
        <v>34971.43836</v>
      </c>
      <c r="F275" s="16"/>
      <c r="G275" s="16"/>
    </row>
    <row r="276" spans="1:7" outlineLevel="3" collapsed="1" x14ac:dyDescent="0.25">
      <c r="A276" s="43" t="s">
        <v>349</v>
      </c>
      <c r="B276" s="44" t="s">
        <v>350</v>
      </c>
      <c r="C276" s="45">
        <v>303035.42482000001</v>
      </c>
      <c r="D276" s="45">
        <v>78227.982050000006</v>
      </c>
      <c r="E276" s="45">
        <v>31341</v>
      </c>
      <c r="F276" s="45">
        <f t="shared" ref="F276" si="42">+E276/C276*100</f>
        <v>10.342355194484684</v>
      </c>
      <c r="G276" s="45">
        <f t="shared" ref="G276" si="43">+E276/D276*100</f>
        <v>40.063669263471688</v>
      </c>
    </row>
    <row r="277" spans="1:7" ht="25.5" hidden="1" outlineLevel="4" x14ac:dyDescent="0.25">
      <c r="A277" s="22" t="s">
        <v>351</v>
      </c>
      <c r="B277" s="23" t="s">
        <v>352</v>
      </c>
      <c r="C277" s="16">
        <v>386398.94633000001</v>
      </c>
      <c r="D277" s="16">
        <v>93793.63308</v>
      </c>
      <c r="E277" s="17">
        <v>66151.263300000006</v>
      </c>
      <c r="F277" s="17"/>
      <c r="G277" s="17"/>
    </row>
    <row r="278" spans="1:7" ht="25.5" hidden="1" outlineLevel="6" x14ac:dyDescent="0.25">
      <c r="A278" s="18" t="s">
        <v>353</v>
      </c>
      <c r="B278" s="19" t="s">
        <v>352</v>
      </c>
      <c r="C278" s="16">
        <v>26518.187430000002</v>
      </c>
      <c r="D278" s="16">
        <v>7963.7816999999995</v>
      </c>
      <c r="E278" s="17">
        <v>1891.43397</v>
      </c>
      <c r="F278" s="17"/>
      <c r="G278" s="17"/>
    </row>
    <row r="279" spans="1:7" ht="51" hidden="1" outlineLevel="6" x14ac:dyDescent="0.25">
      <c r="A279" s="20" t="s">
        <v>353</v>
      </c>
      <c r="B279" s="21" t="s">
        <v>354</v>
      </c>
      <c r="C279" s="16">
        <v>4507.8244800000002</v>
      </c>
      <c r="D279" s="16">
        <v>1000</v>
      </c>
      <c r="E279" s="17">
        <v>0</v>
      </c>
      <c r="F279" s="17"/>
      <c r="G279" s="17"/>
    </row>
    <row r="280" spans="1:7" ht="76.5" hidden="1" outlineLevel="6" x14ac:dyDescent="0.25">
      <c r="A280" s="20" t="s">
        <v>353</v>
      </c>
      <c r="B280" s="21" t="s">
        <v>355</v>
      </c>
      <c r="C280" s="16">
        <v>5422.3931400000001</v>
      </c>
      <c r="D280" s="16">
        <v>1500</v>
      </c>
      <c r="E280" s="17">
        <v>0</v>
      </c>
      <c r="F280" s="17"/>
      <c r="G280" s="17"/>
    </row>
    <row r="281" spans="1:7" ht="51" hidden="1" outlineLevel="6" x14ac:dyDescent="0.25">
      <c r="A281" s="20" t="s">
        <v>353</v>
      </c>
      <c r="B281" s="21" t="s">
        <v>356</v>
      </c>
      <c r="C281" s="16">
        <v>800</v>
      </c>
      <c r="D281" s="16">
        <v>0</v>
      </c>
      <c r="E281" s="17">
        <v>0</v>
      </c>
      <c r="F281" s="17"/>
      <c r="G281" s="17"/>
    </row>
    <row r="282" spans="1:7" ht="51" hidden="1" outlineLevel="6" x14ac:dyDescent="0.25">
      <c r="A282" s="20" t="s">
        <v>353</v>
      </c>
      <c r="B282" s="21" t="s">
        <v>357</v>
      </c>
      <c r="C282" s="16">
        <v>775.08514000000002</v>
      </c>
      <c r="D282" s="16">
        <v>0</v>
      </c>
      <c r="E282" s="17">
        <v>0</v>
      </c>
      <c r="F282" s="17"/>
      <c r="G282" s="17"/>
    </row>
    <row r="283" spans="1:7" ht="63.75" hidden="1" outlineLevel="6" x14ac:dyDescent="0.25">
      <c r="A283" s="20" t="s">
        <v>353</v>
      </c>
      <c r="B283" s="21" t="s">
        <v>358</v>
      </c>
      <c r="C283" s="16">
        <v>217.8</v>
      </c>
      <c r="D283" s="16">
        <v>54.45</v>
      </c>
      <c r="E283" s="17">
        <v>0</v>
      </c>
      <c r="F283" s="17"/>
      <c r="G283" s="17"/>
    </row>
    <row r="284" spans="1:7" ht="76.5" hidden="1" outlineLevel="6" x14ac:dyDescent="0.25">
      <c r="A284" s="20" t="s">
        <v>353</v>
      </c>
      <c r="B284" s="21" t="s">
        <v>359</v>
      </c>
      <c r="C284" s="16">
        <v>1422.146</v>
      </c>
      <c r="D284" s="16">
        <v>0</v>
      </c>
      <c r="E284" s="17">
        <v>0</v>
      </c>
      <c r="F284" s="17"/>
      <c r="G284" s="17"/>
    </row>
    <row r="285" spans="1:7" ht="76.5" hidden="1" outlineLevel="6" x14ac:dyDescent="0.25">
      <c r="A285" s="20" t="s">
        <v>353</v>
      </c>
      <c r="B285" s="21" t="s">
        <v>360</v>
      </c>
      <c r="C285" s="16">
        <v>2071.886</v>
      </c>
      <c r="D285" s="16">
        <v>451.88600000000002</v>
      </c>
      <c r="E285" s="17">
        <v>33.21734</v>
      </c>
      <c r="F285" s="17"/>
      <c r="G285" s="17"/>
    </row>
    <row r="286" spans="1:7" ht="38.25" hidden="1" outlineLevel="6" x14ac:dyDescent="0.25">
      <c r="A286" s="20" t="s">
        <v>353</v>
      </c>
      <c r="B286" s="21" t="s">
        <v>361</v>
      </c>
      <c r="C286" s="16">
        <v>9133.6491299999998</v>
      </c>
      <c r="D286" s="16">
        <v>4004.7809499999998</v>
      </c>
      <c r="E286" s="17">
        <v>1700.02946</v>
      </c>
      <c r="F286" s="17"/>
      <c r="G286" s="17"/>
    </row>
    <row r="287" spans="1:7" ht="25.5" hidden="1" outlineLevel="6" x14ac:dyDescent="0.25">
      <c r="A287" s="20" t="s">
        <v>353</v>
      </c>
      <c r="B287" s="21" t="s">
        <v>362</v>
      </c>
      <c r="C287" s="16">
        <v>2167.4035399999998</v>
      </c>
      <c r="D287" s="16">
        <v>952.66475000000003</v>
      </c>
      <c r="E287" s="17">
        <v>158.18717000000001</v>
      </c>
      <c r="F287" s="17"/>
      <c r="G287" s="17"/>
    </row>
    <row r="288" spans="1:7" ht="25.5" hidden="1" outlineLevel="6" x14ac:dyDescent="0.25">
      <c r="A288" s="18" t="s">
        <v>363</v>
      </c>
      <c r="B288" s="19" t="s">
        <v>352</v>
      </c>
      <c r="C288" s="16">
        <v>1500</v>
      </c>
      <c r="D288" s="16">
        <v>0</v>
      </c>
      <c r="E288" s="17">
        <v>0</v>
      </c>
      <c r="F288" s="17"/>
      <c r="G288" s="17"/>
    </row>
    <row r="289" spans="1:7" ht="51" hidden="1" outlineLevel="6" x14ac:dyDescent="0.25">
      <c r="A289" s="20" t="s">
        <v>363</v>
      </c>
      <c r="B289" s="21" t="s">
        <v>364</v>
      </c>
      <c r="C289" s="16">
        <v>1500</v>
      </c>
      <c r="D289" s="16">
        <v>0</v>
      </c>
      <c r="E289" s="17">
        <v>0</v>
      </c>
      <c r="F289" s="17"/>
      <c r="G289" s="17"/>
    </row>
    <row r="290" spans="1:7" ht="25.5" hidden="1" outlineLevel="6" x14ac:dyDescent="0.25">
      <c r="A290" s="18" t="s">
        <v>365</v>
      </c>
      <c r="B290" s="19" t="s">
        <v>352</v>
      </c>
      <c r="C290" s="16">
        <v>108538.717</v>
      </c>
      <c r="D290" s="16">
        <v>22476.353999999999</v>
      </c>
      <c r="E290" s="17">
        <v>21782</v>
      </c>
      <c r="F290" s="17"/>
      <c r="G290" s="17"/>
    </row>
    <row r="291" spans="1:7" ht="76.5" hidden="1" outlineLevel="6" x14ac:dyDescent="0.25">
      <c r="A291" s="20" t="s">
        <v>365</v>
      </c>
      <c r="B291" s="21" t="s">
        <v>342</v>
      </c>
      <c r="C291" s="16">
        <v>0</v>
      </c>
      <c r="D291" s="16">
        <v>164.35400000000001</v>
      </c>
      <c r="E291" s="17">
        <v>0</v>
      </c>
      <c r="F291" s="17"/>
      <c r="G291" s="17"/>
    </row>
    <row r="292" spans="1:7" ht="76.5" hidden="1" outlineLevel="6" x14ac:dyDescent="0.25">
      <c r="A292" s="20" t="s">
        <v>365</v>
      </c>
      <c r="B292" s="21" t="s">
        <v>366</v>
      </c>
      <c r="C292" s="16">
        <v>128.017</v>
      </c>
      <c r="D292" s="16">
        <v>0</v>
      </c>
      <c r="E292" s="17">
        <v>0</v>
      </c>
      <c r="F292" s="17"/>
      <c r="G292" s="17"/>
    </row>
    <row r="293" spans="1:7" ht="38.25" hidden="1" outlineLevel="6" x14ac:dyDescent="0.25">
      <c r="A293" s="20" t="s">
        <v>365</v>
      </c>
      <c r="B293" s="21" t="s">
        <v>367</v>
      </c>
      <c r="C293" s="16">
        <v>1000</v>
      </c>
      <c r="D293" s="16">
        <v>300</v>
      </c>
      <c r="E293" s="17">
        <v>300</v>
      </c>
      <c r="F293" s="17"/>
      <c r="G293" s="17"/>
    </row>
    <row r="294" spans="1:7" ht="63.75" hidden="1" outlineLevel="6" x14ac:dyDescent="0.25">
      <c r="A294" s="20" t="s">
        <v>365</v>
      </c>
      <c r="B294" s="21" t="s">
        <v>368</v>
      </c>
      <c r="C294" s="16">
        <v>107410.7</v>
      </c>
      <c r="D294" s="16">
        <v>22012</v>
      </c>
      <c r="E294" s="17">
        <v>21482</v>
      </c>
      <c r="F294" s="17"/>
      <c r="G294" s="17"/>
    </row>
    <row r="295" spans="1:7" ht="25.5" hidden="1" outlineLevel="6" x14ac:dyDescent="0.25">
      <c r="A295" s="18" t="s">
        <v>369</v>
      </c>
      <c r="B295" s="19" t="s">
        <v>352</v>
      </c>
      <c r="C295" s="16">
        <v>58315.572500000002</v>
      </c>
      <c r="D295" s="16">
        <v>9783.39</v>
      </c>
      <c r="E295" s="17">
        <v>7.0900000000000005E-2</v>
      </c>
      <c r="F295" s="17"/>
      <c r="G295" s="17"/>
    </row>
    <row r="296" spans="1:7" ht="38.25" hidden="1" outlineLevel="6" x14ac:dyDescent="0.25">
      <c r="A296" s="20" t="s">
        <v>369</v>
      </c>
      <c r="B296" s="21" t="s">
        <v>370</v>
      </c>
      <c r="C296" s="16">
        <v>134.38249999999999</v>
      </c>
      <c r="D296" s="16">
        <v>0</v>
      </c>
      <c r="E296" s="17">
        <v>0</v>
      </c>
      <c r="F296" s="17"/>
      <c r="G296" s="17"/>
    </row>
    <row r="297" spans="1:7" ht="51" hidden="1" outlineLevel="6" x14ac:dyDescent="0.25">
      <c r="A297" s="20" t="s">
        <v>369</v>
      </c>
      <c r="B297" s="21" t="s">
        <v>371</v>
      </c>
      <c r="C297" s="16">
        <v>743.75036999999998</v>
      </c>
      <c r="D297" s="16">
        <v>0</v>
      </c>
      <c r="E297" s="17">
        <v>0</v>
      </c>
      <c r="F297" s="17"/>
      <c r="G297" s="17"/>
    </row>
    <row r="298" spans="1:7" ht="63.75" hidden="1" outlineLevel="6" x14ac:dyDescent="0.25">
      <c r="A298" s="20" t="s">
        <v>369</v>
      </c>
      <c r="B298" s="21" t="s">
        <v>358</v>
      </c>
      <c r="C298" s="16">
        <v>0</v>
      </c>
      <c r="D298" s="16">
        <v>0</v>
      </c>
      <c r="E298" s="17">
        <v>7.0900000000000005E-2</v>
      </c>
      <c r="F298" s="17"/>
      <c r="G298" s="17"/>
    </row>
    <row r="299" spans="1:7" ht="76.5" hidden="1" outlineLevel="6" x14ac:dyDescent="0.25">
      <c r="A299" s="20" t="s">
        <v>369</v>
      </c>
      <c r="B299" s="21" t="s">
        <v>372</v>
      </c>
      <c r="C299" s="16">
        <v>13641.788259999999</v>
      </c>
      <c r="D299" s="16">
        <v>0</v>
      </c>
      <c r="E299" s="17">
        <v>0</v>
      </c>
      <c r="F299" s="17"/>
      <c r="G299" s="17"/>
    </row>
    <row r="300" spans="1:7" ht="102" hidden="1" outlineLevel="6" x14ac:dyDescent="0.25">
      <c r="A300" s="20" t="s">
        <v>369</v>
      </c>
      <c r="B300" s="21" t="s">
        <v>373</v>
      </c>
      <c r="C300" s="16">
        <v>18985.26137</v>
      </c>
      <c r="D300" s="16">
        <v>120</v>
      </c>
      <c r="E300" s="17">
        <v>0</v>
      </c>
      <c r="F300" s="17"/>
      <c r="G300" s="17"/>
    </row>
    <row r="301" spans="1:7" ht="89.25" hidden="1" outlineLevel="6" x14ac:dyDescent="0.25">
      <c r="A301" s="20" t="s">
        <v>369</v>
      </c>
      <c r="B301" s="21" t="s">
        <v>374</v>
      </c>
      <c r="C301" s="16">
        <v>15147</v>
      </c>
      <c r="D301" s="16">
        <v>0</v>
      </c>
      <c r="E301" s="17">
        <v>0</v>
      </c>
      <c r="F301" s="17"/>
      <c r="G301" s="17"/>
    </row>
    <row r="302" spans="1:7" ht="63.75" hidden="1" outlineLevel="6" x14ac:dyDescent="0.25">
      <c r="A302" s="20" t="s">
        <v>369</v>
      </c>
      <c r="B302" s="21" t="s">
        <v>375</v>
      </c>
      <c r="C302" s="16">
        <v>9663.39</v>
      </c>
      <c r="D302" s="16">
        <v>9663.39</v>
      </c>
      <c r="E302" s="17">
        <v>0</v>
      </c>
      <c r="F302" s="17"/>
      <c r="G302" s="17"/>
    </row>
    <row r="303" spans="1:7" ht="25.5" hidden="1" outlineLevel="6" x14ac:dyDescent="0.25">
      <c r="A303" s="18" t="s">
        <v>376</v>
      </c>
      <c r="B303" s="19" t="s">
        <v>352</v>
      </c>
      <c r="C303" s="16">
        <v>67497.455400000006</v>
      </c>
      <c r="D303" s="16">
        <v>20566.055400000001</v>
      </c>
      <c r="E303" s="17">
        <v>14000</v>
      </c>
      <c r="F303" s="17"/>
      <c r="G303" s="17"/>
    </row>
    <row r="304" spans="1:7" ht="76.5" hidden="1" outlineLevel="6" x14ac:dyDescent="0.25">
      <c r="A304" s="20" t="s">
        <v>376</v>
      </c>
      <c r="B304" s="21" t="s">
        <v>377</v>
      </c>
      <c r="C304" s="16">
        <v>2264.1</v>
      </c>
      <c r="D304" s="16">
        <v>0</v>
      </c>
      <c r="E304" s="17">
        <v>0</v>
      </c>
      <c r="F304" s="17"/>
      <c r="G304" s="17"/>
    </row>
    <row r="305" spans="1:7" ht="63.75" hidden="1" outlineLevel="6" x14ac:dyDescent="0.25">
      <c r="A305" s="20" t="s">
        <v>376</v>
      </c>
      <c r="B305" s="21" t="s">
        <v>378</v>
      </c>
      <c r="C305" s="16">
        <v>353.5</v>
      </c>
      <c r="D305" s="16">
        <v>0</v>
      </c>
      <c r="E305" s="17">
        <v>0</v>
      </c>
      <c r="F305" s="17"/>
      <c r="G305" s="17"/>
    </row>
    <row r="306" spans="1:7" ht="63.75" hidden="1" outlineLevel="6" x14ac:dyDescent="0.25">
      <c r="A306" s="20" t="s">
        <v>376</v>
      </c>
      <c r="B306" s="21" t="s">
        <v>379</v>
      </c>
      <c r="C306" s="16">
        <v>6266.0554000000002</v>
      </c>
      <c r="D306" s="16">
        <v>6266.0554000000002</v>
      </c>
      <c r="E306" s="17">
        <v>0</v>
      </c>
      <c r="F306" s="17"/>
      <c r="G306" s="17"/>
    </row>
    <row r="307" spans="1:7" ht="25.5" hidden="1" outlineLevel="6" x14ac:dyDescent="0.25">
      <c r="A307" s="20" t="s">
        <v>376</v>
      </c>
      <c r="B307" s="21" t="s">
        <v>380</v>
      </c>
      <c r="C307" s="16">
        <v>1040.2</v>
      </c>
      <c r="D307" s="16">
        <v>300</v>
      </c>
      <c r="E307" s="17">
        <v>0</v>
      </c>
      <c r="F307" s="17"/>
      <c r="G307" s="17"/>
    </row>
    <row r="308" spans="1:7" ht="63.75" hidden="1" outlineLevel="6" x14ac:dyDescent="0.25">
      <c r="A308" s="20" t="s">
        <v>376</v>
      </c>
      <c r="B308" s="21" t="s">
        <v>381</v>
      </c>
      <c r="C308" s="16">
        <v>55842.2</v>
      </c>
      <c r="D308" s="16">
        <v>14000</v>
      </c>
      <c r="E308" s="17">
        <v>14000</v>
      </c>
      <c r="F308" s="17"/>
      <c r="G308" s="17"/>
    </row>
    <row r="309" spans="1:7" ht="63.75" hidden="1" outlineLevel="6" x14ac:dyDescent="0.25">
      <c r="A309" s="20" t="s">
        <v>376</v>
      </c>
      <c r="B309" s="21" t="s">
        <v>382</v>
      </c>
      <c r="C309" s="16">
        <v>131.4</v>
      </c>
      <c r="D309" s="16">
        <v>0</v>
      </c>
      <c r="E309" s="17">
        <v>0</v>
      </c>
      <c r="F309" s="17"/>
      <c r="G309" s="17"/>
    </row>
    <row r="310" spans="1:7" ht="51" hidden="1" outlineLevel="6" x14ac:dyDescent="0.25">
      <c r="A310" s="20" t="s">
        <v>376</v>
      </c>
      <c r="B310" s="21" t="s">
        <v>383</v>
      </c>
      <c r="C310" s="16">
        <v>800</v>
      </c>
      <c r="D310" s="16">
        <v>0</v>
      </c>
      <c r="E310" s="17">
        <v>0</v>
      </c>
      <c r="F310" s="17"/>
      <c r="G310" s="17"/>
    </row>
    <row r="311" spans="1:7" ht="51" hidden="1" outlineLevel="6" x14ac:dyDescent="0.25">
      <c r="A311" s="20" t="s">
        <v>376</v>
      </c>
      <c r="B311" s="21" t="s">
        <v>384</v>
      </c>
      <c r="C311" s="16">
        <v>800</v>
      </c>
      <c r="D311" s="16">
        <v>0</v>
      </c>
      <c r="E311" s="17">
        <v>0</v>
      </c>
      <c r="F311" s="17"/>
      <c r="G311" s="17"/>
    </row>
    <row r="312" spans="1:7" ht="25.5" hidden="1" outlineLevel="6" x14ac:dyDescent="0.25">
      <c r="A312" s="18" t="s">
        <v>385</v>
      </c>
      <c r="B312" s="19" t="s">
        <v>352</v>
      </c>
      <c r="C312" s="16">
        <v>124029.014</v>
      </c>
      <c r="D312" s="16">
        <v>33004.051979999997</v>
      </c>
      <c r="E312" s="17">
        <v>28477.758430000002</v>
      </c>
      <c r="F312" s="17"/>
      <c r="G312" s="17"/>
    </row>
    <row r="313" spans="1:7" ht="38.25" hidden="1" outlineLevel="6" x14ac:dyDescent="0.25">
      <c r="A313" s="20" t="s">
        <v>385</v>
      </c>
      <c r="B313" s="21" t="s">
        <v>386</v>
      </c>
      <c r="C313" s="16">
        <v>123262.326</v>
      </c>
      <c r="D313" s="16">
        <v>32620.601979999999</v>
      </c>
      <c r="E313" s="17">
        <v>28403.72464</v>
      </c>
      <c r="F313" s="17"/>
      <c r="G313" s="17"/>
    </row>
    <row r="314" spans="1:7" ht="38.25" hidden="1" outlineLevel="6" x14ac:dyDescent="0.25">
      <c r="A314" s="20" t="s">
        <v>385</v>
      </c>
      <c r="B314" s="21" t="s">
        <v>387</v>
      </c>
      <c r="C314" s="16">
        <v>766.68799999999999</v>
      </c>
      <c r="D314" s="16">
        <v>383.45</v>
      </c>
      <c r="E314" s="17">
        <v>74.033789999999996</v>
      </c>
      <c r="F314" s="17"/>
      <c r="G314" s="17"/>
    </row>
    <row r="315" spans="1:7" ht="25.5" outlineLevel="2" collapsed="1" x14ac:dyDescent="0.25">
      <c r="A315" s="11" t="s">
        <v>388</v>
      </c>
      <c r="B315" s="12" t="s">
        <v>389</v>
      </c>
      <c r="C315" s="41">
        <v>603512.51119999995</v>
      </c>
      <c r="D315" s="41">
        <v>138482.24350000001</v>
      </c>
      <c r="E315" s="42">
        <v>120274.59203</v>
      </c>
      <c r="F315" s="41">
        <f>+E315/C315*100</f>
        <v>19.929096712651546</v>
      </c>
      <c r="G315" s="41">
        <f>+E315/D315*100</f>
        <v>86.851995598988111</v>
      </c>
    </row>
    <row r="316" spans="1:7" ht="38.25" outlineLevel="3" x14ac:dyDescent="0.25">
      <c r="A316" s="43" t="s">
        <v>390</v>
      </c>
      <c r="B316" s="44" t="s">
        <v>391</v>
      </c>
      <c r="C316" s="45">
        <v>9925.2821999999996</v>
      </c>
      <c r="D316" s="45">
        <v>3608.6352700000002</v>
      </c>
      <c r="E316" s="45">
        <v>1771.23136</v>
      </c>
      <c r="F316" s="45">
        <f t="shared" ref="F316:F341" si="44">+E316/C316*100</f>
        <v>17.845652388604126</v>
      </c>
      <c r="G316" s="45">
        <f t="shared" ref="G316:G341" si="45">+E316/D316*100</f>
        <v>49.08313607431986</v>
      </c>
    </row>
    <row r="317" spans="1:7" ht="38.25" hidden="1" outlineLevel="4" x14ac:dyDescent="0.25">
      <c r="A317" s="22" t="s">
        <v>392</v>
      </c>
      <c r="B317" s="23" t="s">
        <v>393</v>
      </c>
      <c r="C317" s="16">
        <v>9818.4508299999998</v>
      </c>
      <c r="D317" s="16">
        <v>3778.6154999999999</v>
      </c>
      <c r="E317" s="45">
        <v>1136.7769499999999</v>
      </c>
      <c r="F317" s="16">
        <f t="shared" si="44"/>
        <v>11.577966521221555</v>
      </c>
      <c r="G317" s="16">
        <f t="shared" si="45"/>
        <v>30.084483324646289</v>
      </c>
    </row>
    <row r="318" spans="1:7" ht="38.25" hidden="1" outlineLevel="6" x14ac:dyDescent="0.25">
      <c r="A318" s="18" t="s">
        <v>394</v>
      </c>
      <c r="B318" s="19" t="s">
        <v>393</v>
      </c>
      <c r="C318" s="16">
        <v>8818.4508299999998</v>
      </c>
      <c r="D318" s="16">
        <v>2778.6154999999999</v>
      </c>
      <c r="E318" s="45">
        <v>893.12895000000003</v>
      </c>
      <c r="F318" s="16">
        <f t="shared" si="44"/>
        <v>10.127957474816471</v>
      </c>
      <c r="G318" s="16">
        <f t="shared" si="45"/>
        <v>32.142948529582448</v>
      </c>
    </row>
    <row r="319" spans="1:7" ht="89.25" hidden="1" outlineLevel="6" x14ac:dyDescent="0.25">
      <c r="A319" s="20" t="s">
        <v>394</v>
      </c>
      <c r="B319" s="21" t="s">
        <v>395</v>
      </c>
      <c r="C319" s="16">
        <v>3254.7</v>
      </c>
      <c r="D319" s="16">
        <v>1242.45</v>
      </c>
      <c r="E319" s="45">
        <v>578.91461000000004</v>
      </c>
      <c r="F319" s="16">
        <f t="shared" si="44"/>
        <v>17.787034442498541</v>
      </c>
      <c r="G319" s="16">
        <f t="shared" si="45"/>
        <v>46.594600185118111</v>
      </c>
    </row>
    <row r="320" spans="1:7" ht="63.75" hidden="1" outlineLevel="6" x14ac:dyDescent="0.25">
      <c r="A320" s="20" t="s">
        <v>394</v>
      </c>
      <c r="B320" s="21" t="s">
        <v>396</v>
      </c>
      <c r="C320" s="16">
        <v>277.26182999999997</v>
      </c>
      <c r="D320" s="16">
        <v>0</v>
      </c>
      <c r="E320" s="45">
        <v>0</v>
      </c>
      <c r="F320" s="16">
        <f t="shared" si="44"/>
        <v>0</v>
      </c>
      <c r="G320" s="16" t="e">
        <f t="shared" si="45"/>
        <v>#DIV/0!</v>
      </c>
    </row>
    <row r="321" spans="1:7" ht="102" hidden="1" outlineLevel="6" x14ac:dyDescent="0.25">
      <c r="A321" s="20" t="s">
        <v>394</v>
      </c>
      <c r="B321" s="21" t="s">
        <v>397</v>
      </c>
      <c r="C321" s="16">
        <v>142.37</v>
      </c>
      <c r="D321" s="16">
        <v>39.342500000000001</v>
      </c>
      <c r="E321" s="45">
        <v>0</v>
      </c>
      <c r="F321" s="16">
        <f t="shared" si="44"/>
        <v>0</v>
      </c>
      <c r="G321" s="16">
        <f t="shared" si="45"/>
        <v>0</v>
      </c>
    </row>
    <row r="322" spans="1:7" ht="89.25" hidden="1" outlineLevel="6" x14ac:dyDescent="0.25">
      <c r="A322" s="20" t="s">
        <v>394</v>
      </c>
      <c r="B322" s="21" t="s">
        <v>398</v>
      </c>
      <c r="C322" s="16">
        <v>1562.3</v>
      </c>
      <c r="D322" s="16">
        <v>401.82499999999999</v>
      </c>
      <c r="E322" s="45">
        <v>248.93709000000001</v>
      </c>
      <c r="F322" s="16">
        <f t="shared" si="44"/>
        <v>15.934013313704156</v>
      </c>
      <c r="G322" s="16">
        <f t="shared" si="45"/>
        <v>61.951618241771925</v>
      </c>
    </row>
    <row r="323" spans="1:7" ht="76.5" hidden="1" outlineLevel="6" x14ac:dyDescent="0.25">
      <c r="A323" s="20" t="s">
        <v>394</v>
      </c>
      <c r="B323" s="21" t="s">
        <v>399</v>
      </c>
      <c r="C323" s="16">
        <v>3245.4769999999999</v>
      </c>
      <c r="D323" s="16">
        <v>1000</v>
      </c>
      <c r="E323" s="45">
        <v>0</v>
      </c>
      <c r="F323" s="16">
        <f t="shared" si="44"/>
        <v>0</v>
      </c>
      <c r="G323" s="16">
        <f t="shared" si="45"/>
        <v>0</v>
      </c>
    </row>
    <row r="324" spans="1:7" ht="114.75" hidden="1" outlineLevel="6" x14ac:dyDescent="0.25">
      <c r="A324" s="20" t="s">
        <v>394</v>
      </c>
      <c r="B324" s="21" t="s">
        <v>400</v>
      </c>
      <c r="C324" s="16">
        <v>142.37</v>
      </c>
      <c r="D324" s="16">
        <v>39.342500000000001</v>
      </c>
      <c r="E324" s="45">
        <v>0</v>
      </c>
      <c r="F324" s="16">
        <f t="shared" si="44"/>
        <v>0</v>
      </c>
      <c r="G324" s="16">
        <f t="shared" si="45"/>
        <v>0</v>
      </c>
    </row>
    <row r="325" spans="1:7" ht="89.25" hidden="1" outlineLevel="6" x14ac:dyDescent="0.25">
      <c r="A325" s="20" t="s">
        <v>394</v>
      </c>
      <c r="B325" s="21" t="s">
        <v>401</v>
      </c>
      <c r="C325" s="16">
        <v>13.8</v>
      </c>
      <c r="D325" s="16">
        <v>3.5625</v>
      </c>
      <c r="E325" s="45">
        <v>0</v>
      </c>
      <c r="F325" s="16">
        <f t="shared" si="44"/>
        <v>0</v>
      </c>
      <c r="G325" s="16">
        <f t="shared" si="45"/>
        <v>0</v>
      </c>
    </row>
    <row r="326" spans="1:7" ht="89.25" hidden="1" outlineLevel="6" x14ac:dyDescent="0.25">
      <c r="A326" s="20" t="s">
        <v>394</v>
      </c>
      <c r="B326" s="21" t="s">
        <v>402</v>
      </c>
      <c r="C326" s="16">
        <v>32.5</v>
      </c>
      <c r="D326" s="16">
        <v>11.875</v>
      </c>
      <c r="E326" s="45">
        <v>32.5</v>
      </c>
      <c r="F326" s="16">
        <f t="shared" si="44"/>
        <v>100</v>
      </c>
      <c r="G326" s="16">
        <f t="shared" si="45"/>
        <v>273.68421052631578</v>
      </c>
    </row>
    <row r="327" spans="1:7" ht="89.25" hidden="1" outlineLevel="6" x14ac:dyDescent="0.25">
      <c r="A327" s="20" t="s">
        <v>394</v>
      </c>
      <c r="B327" s="21" t="s">
        <v>403</v>
      </c>
      <c r="C327" s="16">
        <v>5.8</v>
      </c>
      <c r="D327" s="16">
        <v>3.7</v>
      </c>
      <c r="E327" s="45">
        <v>5.8</v>
      </c>
      <c r="F327" s="16">
        <f t="shared" si="44"/>
        <v>100</v>
      </c>
      <c r="G327" s="16">
        <f t="shared" si="45"/>
        <v>156.75675675675674</v>
      </c>
    </row>
    <row r="328" spans="1:7" ht="89.25" hidden="1" outlineLevel="6" x14ac:dyDescent="0.25">
      <c r="A328" s="20" t="s">
        <v>394</v>
      </c>
      <c r="B328" s="21" t="s">
        <v>404</v>
      </c>
      <c r="C328" s="16">
        <v>82.872</v>
      </c>
      <c r="D328" s="16">
        <v>21.393000000000001</v>
      </c>
      <c r="E328" s="45">
        <v>15.739750000000001</v>
      </c>
      <c r="F328" s="16">
        <f t="shared" si="44"/>
        <v>18.992844386523796</v>
      </c>
      <c r="G328" s="16">
        <f t="shared" si="45"/>
        <v>73.574300004674427</v>
      </c>
    </row>
    <row r="329" spans="1:7" ht="89.25" hidden="1" outlineLevel="6" x14ac:dyDescent="0.25">
      <c r="A329" s="20" t="s">
        <v>394</v>
      </c>
      <c r="B329" s="21" t="s">
        <v>405</v>
      </c>
      <c r="C329" s="16">
        <v>59</v>
      </c>
      <c r="D329" s="16">
        <v>15.125</v>
      </c>
      <c r="E329" s="45">
        <v>11.237500000000001</v>
      </c>
      <c r="F329" s="16">
        <f t="shared" si="44"/>
        <v>19.046610169491526</v>
      </c>
      <c r="G329" s="16">
        <f t="shared" si="45"/>
        <v>74.297520661157037</v>
      </c>
    </row>
    <row r="330" spans="1:7" ht="38.25" hidden="1" outlineLevel="6" x14ac:dyDescent="0.25">
      <c r="A330" s="18" t="s">
        <v>406</v>
      </c>
      <c r="B330" s="19" t="s">
        <v>393</v>
      </c>
      <c r="C330" s="16">
        <v>1000</v>
      </c>
      <c r="D330" s="16">
        <v>1000</v>
      </c>
      <c r="E330" s="45">
        <v>243.648</v>
      </c>
      <c r="F330" s="16">
        <f t="shared" si="44"/>
        <v>24.364799999999999</v>
      </c>
      <c r="G330" s="16">
        <f t="shared" si="45"/>
        <v>24.364799999999999</v>
      </c>
    </row>
    <row r="331" spans="1:7" ht="102" hidden="1" outlineLevel="6" x14ac:dyDescent="0.25">
      <c r="A331" s="20" t="s">
        <v>406</v>
      </c>
      <c r="B331" s="21" t="s">
        <v>407</v>
      </c>
      <c r="C331" s="16">
        <v>1000</v>
      </c>
      <c r="D331" s="16">
        <v>1000</v>
      </c>
      <c r="E331" s="45">
        <v>243.648</v>
      </c>
      <c r="F331" s="16">
        <f t="shared" si="44"/>
        <v>24.364799999999999</v>
      </c>
      <c r="G331" s="16">
        <f t="shared" si="45"/>
        <v>24.364799999999999</v>
      </c>
    </row>
    <row r="332" spans="1:7" ht="89.25" outlineLevel="3" collapsed="1" x14ac:dyDescent="0.25">
      <c r="A332" s="43" t="s">
        <v>408</v>
      </c>
      <c r="B332" s="44" t="s">
        <v>409</v>
      </c>
      <c r="C332" s="45">
        <v>4060</v>
      </c>
      <c r="D332" s="45">
        <v>4060</v>
      </c>
      <c r="E332" s="45">
        <v>789.46067000000005</v>
      </c>
      <c r="F332" s="45">
        <f t="shared" si="44"/>
        <v>19.444844088669953</v>
      </c>
      <c r="G332" s="45">
        <f t="shared" si="45"/>
        <v>19.444844088669953</v>
      </c>
    </row>
    <row r="333" spans="1:7" ht="89.25" hidden="1" outlineLevel="4" x14ac:dyDescent="0.25">
      <c r="A333" s="22" t="s">
        <v>410</v>
      </c>
      <c r="B333" s="23" t="s">
        <v>411</v>
      </c>
      <c r="C333" s="16">
        <v>8667.4</v>
      </c>
      <c r="D333" s="16">
        <v>8667.4</v>
      </c>
      <c r="E333" s="45">
        <v>1089.32933</v>
      </c>
      <c r="F333" s="16">
        <f t="shared" si="44"/>
        <v>12.568121120520573</v>
      </c>
      <c r="G333" s="16">
        <f t="shared" si="45"/>
        <v>12.568121120520573</v>
      </c>
    </row>
    <row r="334" spans="1:7" ht="89.25" hidden="1" outlineLevel="6" x14ac:dyDescent="0.25">
      <c r="A334" s="18" t="s">
        <v>412</v>
      </c>
      <c r="B334" s="19" t="s">
        <v>411</v>
      </c>
      <c r="C334" s="16">
        <v>8667.4</v>
      </c>
      <c r="D334" s="16">
        <v>8667.4</v>
      </c>
      <c r="E334" s="45">
        <v>1089.32933</v>
      </c>
      <c r="F334" s="16">
        <f t="shared" si="44"/>
        <v>12.568121120520573</v>
      </c>
      <c r="G334" s="16">
        <f t="shared" si="45"/>
        <v>12.568121120520573</v>
      </c>
    </row>
    <row r="335" spans="1:7" ht="89.25" hidden="1" outlineLevel="6" x14ac:dyDescent="0.25">
      <c r="A335" s="20" t="s">
        <v>412</v>
      </c>
      <c r="B335" s="21" t="s">
        <v>413</v>
      </c>
      <c r="C335" s="16">
        <v>8667.4</v>
      </c>
      <c r="D335" s="16">
        <v>8667.4</v>
      </c>
      <c r="E335" s="45">
        <v>1089.32933</v>
      </c>
      <c r="F335" s="16">
        <f t="shared" si="44"/>
        <v>12.568121120520573</v>
      </c>
      <c r="G335" s="16">
        <f t="shared" si="45"/>
        <v>12.568121120520573</v>
      </c>
    </row>
    <row r="336" spans="1:7" ht="51" outlineLevel="3" collapsed="1" x14ac:dyDescent="0.25">
      <c r="A336" s="43" t="s">
        <v>493</v>
      </c>
      <c r="B336" s="44" t="s">
        <v>494</v>
      </c>
      <c r="C336" s="45">
        <v>611.96100000000001</v>
      </c>
      <c r="D336" s="45">
        <v>152.99025</v>
      </c>
      <c r="E336" s="45">
        <v>0</v>
      </c>
      <c r="F336" s="45">
        <f t="shared" si="44"/>
        <v>0</v>
      </c>
      <c r="G336" s="45">
        <f t="shared" si="45"/>
        <v>0</v>
      </c>
    </row>
    <row r="337" spans="1:7" ht="63.75" hidden="1" outlineLevel="4" x14ac:dyDescent="0.25">
      <c r="A337" s="22" t="s">
        <v>416</v>
      </c>
      <c r="B337" s="23" t="s">
        <v>417</v>
      </c>
      <c r="C337" s="16">
        <v>17.222000000000001</v>
      </c>
      <c r="D337" s="16">
        <v>0</v>
      </c>
      <c r="E337" s="45">
        <v>0</v>
      </c>
      <c r="F337" s="16">
        <f t="shared" si="44"/>
        <v>0</v>
      </c>
      <c r="G337" s="16" t="e">
        <f t="shared" si="45"/>
        <v>#DIV/0!</v>
      </c>
    </row>
    <row r="338" spans="1:7" ht="63.75" hidden="1" outlineLevel="6" x14ac:dyDescent="0.25">
      <c r="A338" s="18" t="s">
        <v>418</v>
      </c>
      <c r="B338" s="19" t="s">
        <v>417</v>
      </c>
      <c r="C338" s="16">
        <v>17.222000000000001</v>
      </c>
      <c r="D338" s="16">
        <v>0</v>
      </c>
      <c r="E338" s="45">
        <v>0</v>
      </c>
      <c r="F338" s="16">
        <f t="shared" si="44"/>
        <v>0</v>
      </c>
      <c r="G338" s="16" t="e">
        <f t="shared" si="45"/>
        <v>#DIV/0!</v>
      </c>
    </row>
    <row r="339" spans="1:7" ht="51" hidden="1" outlineLevel="6" x14ac:dyDescent="0.25">
      <c r="A339" s="20" t="s">
        <v>418</v>
      </c>
      <c r="B339" s="21" t="s">
        <v>419</v>
      </c>
      <c r="C339" s="16">
        <v>17.222000000000001</v>
      </c>
      <c r="D339" s="16">
        <v>0</v>
      </c>
      <c r="E339" s="45">
        <v>0</v>
      </c>
      <c r="F339" s="16">
        <f t="shared" si="44"/>
        <v>0</v>
      </c>
      <c r="G339" s="16" t="e">
        <f t="shared" si="45"/>
        <v>#DIV/0!</v>
      </c>
    </row>
    <row r="340" spans="1:7" ht="63.75" outlineLevel="6" x14ac:dyDescent="0.25">
      <c r="A340" s="43" t="s">
        <v>414</v>
      </c>
      <c r="B340" s="44" t="s">
        <v>415</v>
      </c>
      <c r="C340" s="45">
        <v>275.46800000000002</v>
      </c>
      <c r="D340" s="45">
        <v>275.46800000000002</v>
      </c>
      <c r="E340" s="45">
        <v>0</v>
      </c>
      <c r="F340" s="45">
        <f t="shared" si="44"/>
        <v>0</v>
      </c>
      <c r="G340" s="45">
        <f t="shared" si="45"/>
        <v>0</v>
      </c>
    </row>
    <row r="341" spans="1:7" outlineLevel="3" x14ac:dyDescent="0.25">
      <c r="A341" s="43" t="s">
        <v>420</v>
      </c>
      <c r="B341" s="44" t="s">
        <v>421</v>
      </c>
      <c r="C341" s="45">
        <v>588639.80000000005</v>
      </c>
      <c r="D341" s="45">
        <v>130385.15</v>
      </c>
      <c r="E341" s="45">
        <v>117713.9</v>
      </c>
      <c r="F341" s="45">
        <f t="shared" si="44"/>
        <v>19.997611442515435</v>
      </c>
      <c r="G341" s="45">
        <f t="shared" si="45"/>
        <v>90.281677016132591</v>
      </c>
    </row>
    <row r="342" spans="1:7" ht="25.5" hidden="1" outlineLevel="4" x14ac:dyDescent="0.25">
      <c r="A342" s="22" t="s">
        <v>422</v>
      </c>
      <c r="B342" s="23" t="s">
        <v>423</v>
      </c>
      <c r="C342" s="16">
        <v>597522</v>
      </c>
      <c r="D342" s="16">
        <v>123192.5</v>
      </c>
      <c r="E342" s="17">
        <v>123192.5</v>
      </c>
      <c r="F342" s="17"/>
      <c r="G342" s="17"/>
    </row>
    <row r="343" spans="1:7" ht="25.5" hidden="1" outlineLevel="6" x14ac:dyDescent="0.25">
      <c r="A343" s="18" t="s">
        <v>424</v>
      </c>
      <c r="B343" s="19" t="s">
        <v>423</v>
      </c>
      <c r="C343" s="16">
        <v>597522</v>
      </c>
      <c r="D343" s="16">
        <v>123192.5</v>
      </c>
      <c r="E343" s="17">
        <v>123192.5</v>
      </c>
      <c r="F343" s="17"/>
      <c r="G343" s="17"/>
    </row>
    <row r="344" spans="1:7" ht="51" hidden="1" outlineLevel="6" x14ac:dyDescent="0.25">
      <c r="A344" s="20" t="s">
        <v>424</v>
      </c>
      <c r="B344" s="21" t="s">
        <v>425</v>
      </c>
      <c r="C344" s="16">
        <v>597522</v>
      </c>
      <c r="D344" s="16">
        <v>123192.5</v>
      </c>
      <c r="E344" s="17">
        <v>123192.5</v>
      </c>
      <c r="F344" s="17"/>
      <c r="G344" s="17"/>
    </row>
    <row r="345" spans="1:7" outlineLevel="2" collapsed="1" x14ac:dyDescent="0.25">
      <c r="A345" s="11" t="s">
        <v>426</v>
      </c>
      <c r="B345" s="12" t="s">
        <v>427</v>
      </c>
      <c r="C345" s="41">
        <v>0</v>
      </c>
      <c r="D345" s="41">
        <v>0</v>
      </c>
      <c r="E345" s="41">
        <v>10625.602000000001</v>
      </c>
      <c r="F345" s="41"/>
      <c r="G345" s="41"/>
    </row>
    <row r="346" spans="1:7" ht="178.5" outlineLevel="3" x14ac:dyDescent="0.25">
      <c r="A346" s="43" t="s">
        <v>428</v>
      </c>
      <c r="B346" s="44" t="s">
        <v>429</v>
      </c>
      <c r="C346" s="45">
        <v>0</v>
      </c>
      <c r="D346" s="45">
        <v>0</v>
      </c>
      <c r="E346" s="45">
        <v>249.399</v>
      </c>
      <c r="F346" s="45"/>
      <c r="G346" s="45"/>
    </row>
    <row r="347" spans="1:7" ht="178.5" hidden="1" outlineLevel="4" x14ac:dyDescent="0.25">
      <c r="A347" s="22" t="s">
        <v>430</v>
      </c>
      <c r="B347" s="23" t="s">
        <v>431</v>
      </c>
      <c r="C347" s="45">
        <v>1078.5</v>
      </c>
      <c r="D347" s="45">
        <v>243</v>
      </c>
      <c r="E347" s="45">
        <v>243</v>
      </c>
      <c r="F347" s="45">
        <f t="shared" ref="F347:F349" si="46">+E347/C347*100</f>
        <v>22.531293463143253</v>
      </c>
      <c r="G347" s="45"/>
    </row>
    <row r="348" spans="1:7" ht="178.5" hidden="1" outlineLevel="6" x14ac:dyDescent="0.25">
      <c r="A348" s="18" t="s">
        <v>432</v>
      </c>
      <c r="B348" s="19" t="s">
        <v>433</v>
      </c>
      <c r="C348" s="45">
        <v>1078.5</v>
      </c>
      <c r="D348" s="45">
        <v>243</v>
      </c>
      <c r="E348" s="45">
        <v>243</v>
      </c>
      <c r="F348" s="45">
        <f t="shared" si="46"/>
        <v>22.531293463143253</v>
      </c>
      <c r="G348" s="45"/>
    </row>
    <row r="349" spans="1:7" ht="216.75" hidden="1" outlineLevel="6" x14ac:dyDescent="0.25">
      <c r="A349" s="20" t="s">
        <v>432</v>
      </c>
      <c r="B349" s="21" t="s">
        <v>434</v>
      </c>
      <c r="C349" s="45">
        <v>1078.5</v>
      </c>
      <c r="D349" s="45">
        <v>243</v>
      </c>
      <c r="E349" s="45">
        <v>243</v>
      </c>
      <c r="F349" s="45">
        <f t="shared" si="46"/>
        <v>22.531293463143253</v>
      </c>
      <c r="G349" s="45"/>
    </row>
    <row r="350" spans="1:7" ht="76.5" outlineLevel="3" collapsed="1" x14ac:dyDescent="0.25">
      <c r="A350" s="43" t="s">
        <v>435</v>
      </c>
      <c r="B350" s="44" t="s">
        <v>436</v>
      </c>
      <c r="C350" s="45">
        <v>0</v>
      </c>
      <c r="D350" s="45">
        <v>0</v>
      </c>
      <c r="E350" s="45">
        <v>684.00400000000002</v>
      </c>
      <c r="F350" s="45"/>
      <c r="G350" s="45"/>
    </row>
    <row r="351" spans="1:7" ht="89.25" hidden="1" outlineLevel="4" x14ac:dyDescent="0.25">
      <c r="A351" s="22" t="s">
        <v>437</v>
      </c>
      <c r="B351" s="23" t="s">
        <v>438</v>
      </c>
      <c r="C351" s="45">
        <v>3169.2069999999999</v>
      </c>
      <c r="D351" s="45">
        <v>712.8</v>
      </c>
      <c r="E351" s="45">
        <v>712.8</v>
      </c>
      <c r="F351" s="45"/>
      <c r="G351" s="45"/>
    </row>
    <row r="352" spans="1:7" ht="89.25" hidden="1" outlineLevel="6" x14ac:dyDescent="0.25">
      <c r="A352" s="18" t="s">
        <v>439</v>
      </c>
      <c r="B352" s="19" t="s">
        <v>438</v>
      </c>
      <c r="C352" s="45">
        <v>3169.2069999999999</v>
      </c>
      <c r="D352" s="45">
        <v>712.8</v>
      </c>
      <c r="E352" s="45">
        <v>712.8</v>
      </c>
      <c r="F352" s="45"/>
      <c r="G352" s="45"/>
    </row>
    <row r="353" spans="1:7" ht="63.75" hidden="1" outlineLevel="6" x14ac:dyDescent="0.25">
      <c r="A353" s="20" t="s">
        <v>439</v>
      </c>
      <c r="B353" s="21" t="s">
        <v>440</v>
      </c>
      <c r="C353" s="45">
        <v>3169.2069999999999</v>
      </c>
      <c r="D353" s="45">
        <v>712.8</v>
      </c>
      <c r="E353" s="45">
        <v>712.8</v>
      </c>
      <c r="F353" s="45"/>
      <c r="G353" s="45"/>
    </row>
    <row r="354" spans="1:7" ht="140.25" outlineLevel="3" collapsed="1" x14ac:dyDescent="0.25">
      <c r="A354" s="43" t="s">
        <v>441</v>
      </c>
      <c r="B354" s="44" t="s">
        <v>442</v>
      </c>
      <c r="C354" s="45">
        <v>0</v>
      </c>
      <c r="D354" s="45">
        <v>0</v>
      </c>
      <c r="E354" s="45">
        <v>9692.1990000000005</v>
      </c>
      <c r="F354" s="45"/>
      <c r="G354" s="45"/>
    </row>
    <row r="355" spans="1:7" ht="140.25" hidden="1" outlineLevel="4" x14ac:dyDescent="0.25">
      <c r="A355" s="22" t="s">
        <v>443</v>
      </c>
      <c r="B355" s="23" t="s">
        <v>444</v>
      </c>
      <c r="C355" s="16">
        <v>47183.8</v>
      </c>
      <c r="D355" s="16">
        <v>10616.4</v>
      </c>
      <c r="E355" s="17">
        <v>10616.4</v>
      </c>
      <c r="F355" s="17">
        <f t="shared" ref="F355:F357" si="47">+E355/C355*100</f>
        <v>22.500095371716561</v>
      </c>
      <c r="G355" s="17">
        <f t="shared" ref="G355:G357" si="48">+E355/D355*100</f>
        <v>100</v>
      </c>
    </row>
    <row r="356" spans="1:7" ht="140.25" hidden="1" outlineLevel="6" x14ac:dyDescent="0.25">
      <c r="A356" s="18" t="s">
        <v>445</v>
      </c>
      <c r="B356" s="19" t="s">
        <v>444</v>
      </c>
      <c r="C356" s="16">
        <v>47183.8</v>
      </c>
      <c r="D356" s="16">
        <v>10616.4</v>
      </c>
      <c r="E356" s="17">
        <v>10616.4</v>
      </c>
      <c r="F356" s="17">
        <f t="shared" si="47"/>
        <v>22.500095371716561</v>
      </c>
      <c r="G356" s="17">
        <f t="shared" si="48"/>
        <v>100</v>
      </c>
    </row>
    <row r="357" spans="1:7" ht="165.75" hidden="1" outlineLevel="6" x14ac:dyDescent="0.25">
      <c r="A357" s="20" t="s">
        <v>445</v>
      </c>
      <c r="B357" s="21" t="s">
        <v>446</v>
      </c>
      <c r="C357" s="16">
        <v>47183.8</v>
      </c>
      <c r="D357" s="16">
        <v>10616.4</v>
      </c>
      <c r="E357" s="17">
        <v>10616.4</v>
      </c>
      <c r="F357" s="17">
        <f t="shared" si="47"/>
        <v>22.500095371716561</v>
      </c>
      <c r="G357" s="17">
        <f t="shared" si="48"/>
        <v>100</v>
      </c>
    </row>
    <row r="358" spans="1:7" ht="38.25" hidden="1" outlineLevel="4" x14ac:dyDescent="0.25">
      <c r="A358" s="22" t="s">
        <v>447</v>
      </c>
      <c r="B358" s="23" t="s">
        <v>448</v>
      </c>
      <c r="C358" s="16">
        <v>4330</v>
      </c>
      <c r="D358" s="16">
        <v>1140</v>
      </c>
      <c r="E358" s="17">
        <v>0</v>
      </c>
      <c r="F358" s="17"/>
      <c r="G358" s="17"/>
    </row>
    <row r="359" spans="1:7" ht="38.25" hidden="1" outlineLevel="6" x14ac:dyDescent="0.25">
      <c r="A359" s="18" t="s">
        <v>449</v>
      </c>
      <c r="B359" s="19" t="s">
        <v>448</v>
      </c>
      <c r="C359" s="16">
        <v>2190</v>
      </c>
      <c r="D359" s="16">
        <v>0</v>
      </c>
      <c r="E359" s="17">
        <v>0</v>
      </c>
      <c r="F359" s="17"/>
      <c r="G359" s="17"/>
    </row>
    <row r="360" spans="1:7" ht="76.5" hidden="1" outlineLevel="6" x14ac:dyDescent="0.25">
      <c r="A360" s="20" t="s">
        <v>449</v>
      </c>
      <c r="B360" s="21" t="s">
        <v>450</v>
      </c>
      <c r="C360" s="16">
        <v>2190</v>
      </c>
      <c r="D360" s="16">
        <v>0</v>
      </c>
      <c r="E360" s="17">
        <v>0</v>
      </c>
      <c r="F360" s="17"/>
      <c r="G360" s="17"/>
    </row>
    <row r="361" spans="1:7" ht="38.25" hidden="1" outlineLevel="6" x14ac:dyDescent="0.25">
      <c r="A361" s="18" t="s">
        <v>451</v>
      </c>
      <c r="B361" s="19" t="s">
        <v>448</v>
      </c>
      <c r="C361" s="16">
        <v>1140</v>
      </c>
      <c r="D361" s="16">
        <v>1140</v>
      </c>
      <c r="E361" s="17">
        <v>0</v>
      </c>
      <c r="F361" s="17"/>
      <c r="G361" s="17"/>
    </row>
    <row r="362" spans="1:7" ht="153" hidden="1" outlineLevel="6" x14ac:dyDescent="0.25">
      <c r="A362" s="20" t="s">
        <v>451</v>
      </c>
      <c r="B362" s="21" t="s">
        <v>452</v>
      </c>
      <c r="C362" s="16">
        <v>800</v>
      </c>
      <c r="D362" s="16">
        <v>800</v>
      </c>
      <c r="E362" s="17">
        <v>0</v>
      </c>
      <c r="F362" s="17"/>
      <c r="G362" s="17"/>
    </row>
    <row r="363" spans="1:7" ht="153" hidden="1" outlineLevel="6" x14ac:dyDescent="0.25">
      <c r="A363" s="20" t="s">
        <v>451</v>
      </c>
      <c r="B363" s="21" t="s">
        <v>453</v>
      </c>
      <c r="C363" s="16">
        <v>340</v>
      </c>
      <c r="D363" s="16">
        <v>340</v>
      </c>
      <c r="E363" s="17">
        <v>0</v>
      </c>
      <c r="F363" s="17"/>
      <c r="G363" s="17"/>
    </row>
    <row r="364" spans="1:7" ht="38.25" hidden="1" outlineLevel="6" x14ac:dyDescent="0.25">
      <c r="A364" s="18" t="s">
        <v>454</v>
      </c>
      <c r="B364" s="19" t="s">
        <v>448</v>
      </c>
      <c r="C364" s="16">
        <v>1000</v>
      </c>
      <c r="D364" s="16">
        <v>0</v>
      </c>
      <c r="E364" s="17">
        <v>0</v>
      </c>
      <c r="F364" s="17"/>
      <c r="G364" s="17"/>
    </row>
    <row r="365" spans="1:7" ht="140.25" hidden="1" outlineLevel="6" x14ac:dyDescent="0.25">
      <c r="A365" s="20" t="s">
        <v>454</v>
      </c>
      <c r="B365" s="21" t="s">
        <v>455</v>
      </c>
      <c r="C365" s="16">
        <v>1000</v>
      </c>
      <c r="D365" s="16">
        <v>0</v>
      </c>
      <c r="E365" s="17">
        <v>0</v>
      </c>
      <c r="F365" s="17"/>
      <c r="G365" s="17"/>
    </row>
    <row r="366" spans="1:7" ht="114.75" outlineLevel="1" collapsed="1" x14ac:dyDescent="0.25">
      <c r="A366" s="31" t="s">
        <v>460</v>
      </c>
      <c r="B366" s="30" t="s">
        <v>461</v>
      </c>
      <c r="C366" s="41">
        <v>0</v>
      </c>
      <c r="D366" s="41">
        <v>0</v>
      </c>
      <c r="E366" s="41">
        <v>0</v>
      </c>
      <c r="F366" s="41"/>
      <c r="G366" s="41"/>
    </row>
    <row r="367" spans="1:7" ht="114.75" outlineLevel="2" x14ac:dyDescent="0.25">
      <c r="A367" s="49" t="s">
        <v>495</v>
      </c>
      <c r="B367" s="50" t="s">
        <v>496</v>
      </c>
      <c r="C367" s="51">
        <v>0</v>
      </c>
      <c r="D367" s="51">
        <v>0</v>
      </c>
      <c r="E367" s="51">
        <v>0</v>
      </c>
      <c r="F367" s="51"/>
      <c r="G367" s="51"/>
    </row>
    <row r="368" spans="1:7" ht="76.5" outlineLevel="3" x14ac:dyDescent="0.25">
      <c r="A368" s="31" t="s">
        <v>497</v>
      </c>
      <c r="B368" s="30" t="s">
        <v>498</v>
      </c>
      <c r="C368" s="41">
        <v>0</v>
      </c>
      <c r="D368" s="41">
        <v>0</v>
      </c>
      <c r="E368" s="41">
        <v>2.3069999999999999</v>
      </c>
      <c r="F368" s="41"/>
      <c r="G368" s="41"/>
    </row>
    <row r="369" spans="1:7" ht="51" hidden="1" outlineLevel="6" x14ac:dyDescent="0.25">
      <c r="A369" s="18" t="s">
        <v>457</v>
      </c>
      <c r="B369" s="19" t="s">
        <v>456</v>
      </c>
      <c r="C369" s="41">
        <v>19</v>
      </c>
      <c r="D369" s="41">
        <v>0</v>
      </c>
      <c r="E369" s="41">
        <v>19</v>
      </c>
      <c r="F369" s="41"/>
      <c r="G369" s="41"/>
    </row>
    <row r="370" spans="1:7" hidden="1" outlineLevel="6" x14ac:dyDescent="0.25">
      <c r="A370" s="20" t="s">
        <v>457</v>
      </c>
      <c r="B370" s="21"/>
      <c r="C370" s="41">
        <v>19</v>
      </c>
      <c r="D370" s="41">
        <v>0</v>
      </c>
      <c r="E370" s="41">
        <v>19</v>
      </c>
      <c r="F370" s="41"/>
      <c r="G370" s="41"/>
    </row>
    <row r="371" spans="1:7" ht="51" hidden="1" outlineLevel="6" x14ac:dyDescent="0.25">
      <c r="A371" s="18" t="s">
        <v>458</v>
      </c>
      <c r="B371" s="19" t="s">
        <v>456</v>
      </c>
      <c r="C371" s="41">
        <v>42.13</v>
      </c>
      <c r="D371" s="41">
        <v>0</v>
      </c>
      <c r="E371" s="41">
        <v>42.13</v>
      </c>
      <c r="F371" s="41"/>
      <c r="G371" s="41"/>
    </row>
    <row r="372" spans="1:7" hidden="1" outlineLevel="6" x14ac:dyDescent="0.25">
      <c r="A372" s="20" t="s">
        <v>458</v>
      </c>
      <c r="B372" s="21"/>
      <c r="C372" s="41">
        <v>42.13</v>
      </c>
      <c r="D372" s="41">
        <v>0</v>
      </c>
      <c r="E372" s="41">
        <v>42.13</v>
      </c>
      <c r="F372" s="41"/>
      <c r="G372" s="41"/>
    </row>
    <row r="373" spans="1:7" ht="51" hidden="1" outlineLevel="6" x14ac:dyDescent="0.25">
      <c r="A373" s="18" t="s">
        <v>459</v>
      </c>
      <c r="B373" s="19" t="s">
        <v>456</v>
      </c>
      <c r="C373" s="41">
        <v>50</v>
      </c>
      <c r="D373" s="41">
        <v>50</v>
      </c>
      <c r="E373" s="41">
        <v>50</v>
      </c>
      <c r="F373" s="41"/>
      <c r="G373" s="41"/>
    </row>
    <row r="374" spans="1:7" hidden="1" outlineLevel="6" x14ac:dyDescent="0.25">
      <c r="A374" s="20" t="s">
        <v>459</v>
      </c>
      <c r="B374" s="21"/>
      <c r="C374" s="41">
        <v>50</v>
      </c>
      <c r="D374" s="41">
        <v>50</v>
      </c>
      <c r="E374" s="41">
        <v>50</v>
      </c>
      <c r="F374" s="41"/>
      <c r="G374" s="41"/>
    </row>
    <row r="375" spans="1:7" ht="51" outlineLevel="1" collapsed="1" x14ac:dyDescent="0.25">
      <c r="A375" s="31" t="s">
        <v>499</v>
      </c>
      <c r="B375" s="30" t="s">
        <v>500</v>
      </c>
      <c r="C375" s="41">
        <v>0</v>
      </c>
      <c r="D375" s="41">
        <v>0</v>
      </c>
      <c r="E375" s="41">
        <v>-2776.8429999999998</v>
      </c>
      <c r="F375" s="41"/>
      <c r="G375" s="41"/>
    </row>
    <row r="376" spans="1:7" ht="38.25" hidden="1" outlineLevel="4" x14ac:dyDescent="0.25">
      <c r="A376" s="52" t="s">
        <v>462</v>
      </c>
      <c r="B376" s="53" t="s">
        <v>463</v>
      </c>
      <c r="C376" s="54">
        <v>0</v>
      </c>
      <c r="D376" s="54">
        <v>0</v>
      </c>
      <c r="E376" s="55">
        <v>5.0000000000000001E-4</v>
      </c>
    </row>
    <row r="377" spans="1:7" ht="38.25" hidden="1" outlineLevel="5" x14ac:dyDescent="0.25">
      <c r="A377" s="56" t="s">
        <v>464</v>
      </c>
      <c r="B377" s="57" t="s">
        <v>465</v>
      </c>
      <c r="C377" s="54">
        <v>0</v>
      </c>
      <c r="D377" s="54">
        <v>0</v>
      </c>
      <c r="E377" s="55">
        <v>5.0000000000000001E-4</v>
      </c>
    </row>
    <row r="378" spans="1:7" ht="38.25" hidden="1" outlineLevel="6" x14ac:dyDescent="0.25">
      <c r="A378" s="58" t="s">
        <v>466</v>
      </c>
      <c r="B378" s="59" t="s">
        <v>465</v>
      </c>
      <c r="C378" s="54">
        <v>0</v>
      </c>
      <c r="D378" s="54">
        <v>0</v>
      </c>
      <c r="E378" s="55">
        <v>5.0000000000000001E-4</v>
      </c>
    </row>
    <row r="379" spans="1:7" hidden="1" outlineLevel="6" x14ac:dyDescent="0.25">
      <c r="A379" s="60" t="s">
        <v>466</v>
      </c>
      <c r="B379" s="61"/>
      <c r="C379" s="54">
        <v>0</v>
      </c>
      <c r="D379" s="54">
        <v>0</v>
      </c>
      <c r="E379" s="55">
        <v>5.0000000000000001E-4</v>
      </c>
    </row>
    <row r="380" spans="1:7" ht="15.75" collapsed="1" thickBot="1" x14ac:dyDescent="0.3">
      <c r="A380" s="62"/>
      <c r="B380" s="63"/>
      <c r="C380" s="63"/>
      <c r="D380" s="63"/>
      <c r="E380" s="64"/>
    </row>
    <row r="381" spans="1:7" x14ac:dyDescent="0.25">
      <c r="A381" s="65"/>
      <c r="B381" s="65"/>
      <c r="C381" s="65"/>
      <c r="D381" s="65"/>
      <c r="E381" s="65"/>
    </row>
  </sheetData>
  <mergeCells count="10">
    <mergeCell ref="A1:G1"/>
    <mergeCell ref="A2:G2"/>
    <mergeCell ref="D5:D6"/>
    <mergeCell ref="F5:F6"/>
    <mergeCell ref="G5:G6"/>
    <mergeCell ref="A3:G3"/>
    <mergeCell ref="A5:A6"/>
    <mergeCell ref="C5:C6"/>
    <mergeCell ref="E5:E6"/>
    <mergeCell ref="B5:B6"/>
  </mergeCells>
  <pageMargins left="0.7" right="0.7" top="0.75" bottom="0.75" header="0.3" footer="0.3"/>
  <pageSetup paperSize="9" fitToHeight="0"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03.2025&lt;/string&gt;&#10;  &lt;/DateInfo&gt;&#10;  &lt;Code&gt;MAKET_GENERATOR&lt;/Code&gt;&#10;  &lt;ObjectCode&gt;MAKET_GENERATOR&lt;/ObjectCode&gt;&#10;  &lt;DocName&gt;Доходы план-факт (копия от 28.06.2024 11_06_53)&lt;/DocName&gt;&#10;  &lt;VariantName&gt;Доходы план-факт (копия от 28.06.2024 11:06:53)&lt;/VariantName&gt;&#10;  &lt;VariantLink xsi:nil=&quot;true&quot; /&gt;&#10;  &lt;ReportCode&gt;MAKET_d5672912_1f2e_45bd_8de9_c9a4e624b0fe&lt;/ReportCode&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8B2B8026-A12D-4FD5-89B8-E287E4CDF0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Зыкова</dc:creator>
  <cp:lastModifiedBy>dohod</cp:lastModifiedBy>
  <dcterms:created xsi:type="dcterms:W3CDTF">2025-04-04T08:30:03Z</dcterms:created>
  <dcterms:modified xsi:type="dcterms:W3CDTF">2026-04-15T12:49:06Z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Доходы план-факт (копия от 28.06.2024 11_06_53)</vt:lpwstr>
  </property>
  <property fmtid="{D5CDD505-2E9C-101B-9397-08002B2CF9AE}" pid="3" name="Название отчета">
    <vt:lpwstr>Доходы план-факт (копия от 28.06.2024 11_06_53)(3).xlsx</vt:lpwstr>
  </property>
  <property fmtid="{D5CDD505-2E9C-101B-9397-08002B2CF9AE}" pid="4" name="Версия клиента">
    <vt:lpwstr>24.1.207.821 (.NET 4.7.2)</vt:lpwstr>
  </property>
  <property fmtid="{D5CDD505-2E9C-101B-9397-08002B2CF9AE}" pid="5" name="Версия базы">
    <vt:lpwstr>24.1.5201.658922581</vt:lpwstr>
  </property>
  <property fmtid="{D5CDD505-2E9C-101B-9397-08002B2CF9AE}" pid="6" name="Тип сервера">
    <vt:lpwstr>PostgreSQL</vt:lpwstr>
  </property>
  <property fmtid="{D5CDD505-2E9C-101B-9397-08002B2CF9AE}" pid="7" name="Сервер">
    <vt:lpwstr>10.33.69.128</vt:lpwstr>
  </property>
  <property fmtid="{D5CDD505-2E9C-101B-9397-08002B2CF9AE}" pid="8" name="База">
    <vt:lpwstr>komi_2025</vt:lpwstr>
  </property>
  <property fmtid="{D5CDD505-2E9C-101B-9397-08002B2CF9AE}" pid="9" name="Пользователь">
    <vt:lpwstr>04-фу-зыкова-са</vt:lpwstr>
  </property>
  <property fmtid="{D5CDD505-2E9C-101B-9397-08002B2CF9AE}" pid="10" name="Шаблон">
    <vt:lpwstr>rep_maket.XLT</vt:lpwstr>
  </property>
  <property fmtid="{D5CDD505-2E9C-101B-9397-08002B2CF9AE}" pid="11" name="Локальная база">
    <vt:lpwstr>не используется</vt:lpwstr>
  </property>
</Properties>
</file>